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naN\Documents\Dana\ZIT\"/>
    </mc:Choice>
  </mc:AlternateContent>
  <xr:revisionPtr revIDLastSave="0" documentId="13_ncr:1_{3638EE5B-D8E8-4D5C-A184-60B3FF7F29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definedNames>
    <definedName name="solver_adj" localSheetId="0" hidden="1">List1!$D$2:$D$8</definedName>
    <definedName name="solver_adj" localSheetId="1" hidden="1">List2!$D$2:$D$8</definedName>
    <definedName name="solver_adj" localSheetId="2" hidden="1">List3!$B$2:$B$16</definedName>
    <definedName name="solver_adj" localSheetId="3" hidden="1">List4!$D$12:$D$14</definedName>
    <definedName name="solver_adj" localSheetId="4" hidden="1">List5!$B$2:$C$14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0" hidden="1">2</definedName>
    <definedName name="solver_eng" localSheetId="1" hidden="1">2</definedName>
    <definedName name="solver_eng" localSheetId="2" hidden="1">3</definedName>
    <definedName name="solver_eng" localSheetId="3" hidden="1">1</definedName>
    <definedName name="solver_eng" localSheetId="4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List1!$C$2:$C$8</definedName>
    <definedName name="solver_lhs1" localSheetId="1" hidden="1">List2!$B$2:$B$8</definedName>
    <definedName name="solver_lhs1" localSheetId="2" hidden="1">List3!$B$17</definedName>
    <definedName name="solver_lhs1" localSheetId="4" hidden="1">List5!$B$2:$C$14</definedName>
    <definedName name="solver_lhs2" localSheetId="0" hidden="1">List1!$D$2:$D$8</definedName>
    <definedName name="solver_lhs2" localSheetId="1" hidden="1">List2!$D$2:$D$8</definedName>
    <definedName name="solver_lhs2" localSheetId="2" hidden="1">List3!$B$2:$B$16</definedName>
    <definedName name="solver_lhs2" localSheetId="4" hidden="1">List5!$D$2:$D$14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2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2</definedName>
    <definedName name="solver_num" localSheetId="1" hidden="1">2</definedName>
    <definedName name="solver_num" localSheetId="2" hidden="1">2</definedName>
    <definedName name="solver_num" localSheetId="3" hidden="1">0</definedName>
    <definedName name="solver_num" localSheetId="4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List1!$D$9</definedName>
    <definedName name="solver_opt" localSheetId="1" hidden="1">List2!$D$9</definedName>
    <definedName name="solver_opt" localSheetId="2" hidden="1">List3!$B$17</definedName>
    <definedName name="solver_opt" localSheetId="3" hidden="1">List4!$H$15</definedName>
    <definedName name="solver_opt" localSheetId="4" hidden="1">List5!$D$15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4" hidden="1">5</definedName>
    <definedName name="solver_rel2" localSheetId="0" hidden="1">4</definedName>
    <definedName name="solver_rel2" localSheetId="1" hidden="1">4</definedName>
    <definedName name="solver_rel2" localSheetId="2" hidden="1">5</definedName>
    <definedName name="solver_rel2" localSheetId="4" hidden="1">2</definedName>
    <definedName name="solver_rhs1" localSheetId="0" hidden="1">List1!$B$2:$B$8</definedName>
    <definedName name="solver_rhs1" localSheetId="1" hidden="1">List2!$C$2:$C$8</definedName>
    <definedName name="solver_rhs1" localSheetId="2" hidden="1">List3!$B$18</definedName>
    <definedName name="solver_rhs1" localSheetId="4" hidden="1">binární_číslo</definedName>
    <definedName name="solver_rhs2" localSheetId="0" hidden="1">celé_číslo</definedName>
    <definedName name="solver_rhs2" localSheetId="1" hidden="1">celé_číslo</definedName>
    <definedName name="solver_rhs2" localSheetId="2" hidden="1">binární_číslo</definedName>
    <definedName name="solver_rhs2" localSheetId="4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1</definedName>
    <definedName name="solver_typ" localSheetId="1" hidden="1">2</definedName>
    <definedName name="solver_typ" localSheetId="2" hidden="1">1</definedName>
    <definedName name="solver_typ" localSheetId="3" hidden="1">2</definedName>
    <definedName name="solver_typ" localSheetId="4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17" i="4"/>
  <c r="C15" i="5"/>
  <c r="B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7" i="4"/>
  <c r="B17" i="3"/>
  <c r="B19" i="3" s="1"/>
  <c r="D9" i="2"/>
  <c r="C7" i="2"/>
  <c r="C8" i="2"/>
  <c r="C6" i="2"/>
  <c r="C5" i="2"/>
  <c r="C4" i="2"/>
  <c r="C3" i="2"/>
  <c r="C2" i="2"/>
  <c r="D9" i="1"/>
  <c r="C7" i="1"/>
  <c r="C8" i="1"/>
  <c r="C6" i="1"/>
  <c r="C5" i="1"/>
  <c r="C4" i="1"/>
  <c r="C3" i="1"/>
  <c r="C2" i="1"/>
  <c r="H15" i="4" l="1" a="1"/>
  <c r="H15" i="4" s="1"/>
  <c r="D15" i="5"/>
  <c r="G15" i="4" a="1"/>
  <c r="G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<sst xmlns="http://schemas.openxmlformats.org/spreadsheetml/2006/main" count="58" uniqueCount="47">
  <si>
    <t>Kapacita učeben</t>
  </si>
  <si>
    <t>Využití kapacity</t>
  </si>
  <si>
    <t>Počet nových posluchačů</t>
  </si>
  <si>
    <t>Pondělí</t>
  </si>
  <si>
    <t>Úterý</t>
  </si>
  <si>
    <t>Středa</t>
  </si>
  <si>
    <t>Čtvrtek</t>
  </si>
  <si>
    <t>Pátek</t>
  </si>
  <si>
    <t>Sobota</t>
  </si>
  <si>
    <t>Neděle</t>
  </si>
  <si>
    <t>Plánovaná potřeba pracovníků</t>
  </si>
  <si>
    <t>Skutečný počet pracovníků</t>
  </si>
  <si>
    <t>Počet nastoupivších do služby</t>
  </si>
  <si>
    <t>Adresáře k rozdělení a jejich objem v MB</t>
  </si>
  <si>
    <t>Celkem vypáleno</t>
  </si>
  <si>
    <t>Kapacita DVD</t>
  </si>
  <si>
    <t>Zbytek</t>
  </si>
  <si>
    <t>Logistický trend</t>
  </si>
  <si>
    <t>S-křivka</t>
  </si>
  <si>
    <t>S-curve</t>
  </si>
  <si>
    <t>Trend 1</t>
  </si>
  <si>
    <t>Trend 2</t>
  </si>
  <si>
    <t>Trend 3</t>
  </si>
  <si>
    <t>Gompertzova křivka ("kabát")</t>
  </si>
  <si>
    <t>Trend 4</t>
  </si>
  <si>
    <t>Používá se na burzách. Není symetrická kolem inflexe.</t>
  </si>
  <si>
    <t>Ceny akcií u společností, které někdo začne kupovat. Počáteční cena, prudký zájem o koupi, dosažení majoritního podílu.</t>
  </si>
  <si>
    <t>K</t>
  </si>
  <si>
    <r>
      <t xml:space="preserve">Koeficienty </t>
    </r>
    <r>
      <rPr>
        <i/>
        <sz val="10"/>
        <rFont val="Arial CE"/>
        <family val="2"/>
        <charset val="238"/>
      </rPr>
      <t>K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0"/>
        <rFont val="Arial CE"/>
        <family val="2"/>
        <charset val="238"/>
      </rPr>
      <t>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0"/>
        <rFont val="Arial CE"/>
        <family val="2"/>
        <charset val="238"/>
      </rPr>
      <t>b</t>
    </r>
    <r>
      <rPr>
        <sz val="11"/>
        <color theme="1"/>
        <rFont val="Calibri"/>
        <family val="2"/>
        <scheme val="minor"/>
      </rPr>
      <t xml:space="preserve"> je možné stanovit pomocí Řešitele.</t>
    </r>
  </si>
  <si>
    <t>a</t>
  </si>
  <si>
    <r>
      <t xml:space="preserve">V některých případech je nutné dát počáteční hodnoty koeficientů </t>
    </r>
    <r>
      <rPr>
        <i/>
        <sz val="10"/>
        <rFont val="Arial CE"/>
        <family val="2"/>
        <charset val="238"/>
      </rPr>
      <t>a</t>
    </r>
    <r>
      <rPr>
        <sz val="11"/>
        <color theme="1"/>
        <rFont val="Calibri"/>
        <family val="2"/>
        <scheme val="minor"/>
      </rPr>
      <t xml:space="preserve"> a </t>
    </r>
    <r>
      <rPr>
        <i/>
        <sz val="10"/>
        <rFont val="Arial CE"/>
        <family val="2"/>
        <charset val="238"/>
      </rPr>
      <t>b</t>
    </r>
    <r>
      <rPr>
        <sz val="11"/>
        <color theme="1"/>
        <rFont val="Calibri"/>
        <family val="2"/>
        <scheme val="minor"/>
      </rPr>
      <t xml:space="preserve"> rovné 1 nebo -1.</t>
    </r>
  </si>
  <si>
    <t>b</t>
  </si>
  <si>
    <t>Suma čtverců odchylek</t>
  </si>
  <si>
    <t>T</t>
  </si>
  <si>
    <t>y</t>
  </si>
  <si>
    <r>
      <t>(y - Trend 1)</t>
    </r>
    <r>
      <rPr>
        <b/>
        <vertAlign val="superscript"/>
        <sz val="10"/>
        <rFont val="Arial CE"/>
        <family val="2"/>
        <charset val="238"/>
      </rPr>
      <t>2</t>
    </r>
  </si>
  <si>
    <r>
      <t>(y - Trend 2)</t>
    </r>
    <r>
      <rPr>
        <b/>
        <vertAlign val="superscript"/>
        <sz val="10"/>
        <rFont val="Arial CE"/>
        <family val="2"/>
        <charset val="238"/>
      </rPr>
      <t>2</t>
    </r>
  </si>
  <si>
    <r>
      <t>(y - Trend 3)</t>
    </r>
    <r>
      <rPr>
        <b/>
        <vertAlign val="superscript"/>
        <sz val="10"/>
        <rFont val="Arial CE"/>
        <family val="2"/>
        <charset val="238"/>
      </rPr>
      <t>2</t>
    </r>
  </si>
  <si>
    <r>
      <t>(y - Trend 4)</t>
    </r>
    <r>
      <rPr>
        <b/>
        <vertAlign val="superscript"/>
        <sz val="10"/>
        <rFont val="Arial CE"/>
        <family val="2"/>
        <charset val="238"/>
      </rPr>
      <t>2</t>
    </r>
  </si>
  <si>
    <t>Stanovení počátečních parametrů metodou vybraných bodů:</t>
  </si>
  <si>
    <t>Vybereme prostřední pozorování a 2 krajní, která jsou od prostřeního stejné vzdálená - podmínka ekvidistance.</t>
  </si>
  <si>
    <r>
      <t>y</t>
    </r>
    <r>
      <rPr>
        <vertAlign val="subscript"/>
        <sz val="10"/>
        <rFont val="Arial CE"/>
        <family val="2"/>
        <charset val="238"/>
      </rPr>
      <t>1</t>
    </r>
    <r>
      <rPr>
        <sz val="11"/>
        <color theme="1"/>
        <rFont val="Calibri"/>
        <family val="2"/>
        <scheme val="minor"/>
      </rPr>
      <t>, y</t>
    </r>
    <r>
      <rPr>
        <vertAlign val="subscript"/>
        <sz val="10"/>
        <rFont val="Arial CE"/>
        <family val="2"/>
        <charset val="238"/>
      </rPr>
      <t>12</t>
    </r>
    <r>
      <rPr>
        <sz val="11"/>
        <color theme="1"/>
        <rFont val="Calibri"/>
        <family val="2"/>
        <scheme val="minor"/>
      </rPr>
      <t>, y</t>
    </r>
    <r>
      <rPr>
        <vertAlign val="subscript"/>
        <sz val="10"/>
        <rFont val="Arial CE"/>
        <family val="2"/>
        <charset val="238"/>
      </rPr>
      <t>23</t>
    </r>
    <r>
      <rPr>
        <sz val="11"/>
        <color theme="1"/>
        <rFont val="Calibri"/>
        <family val="2"/>
        <scheme val="minor"/>
      </rPr>
      <t xml:space="preserve"> nebo y</t>
    </r>
    <r>
      <rPr>
        <vertAlign val="subscript"/>
        <sz val="10"/>
        <rFont val="Arial CE"/>
        <family val="2"/>
        <charset val="238"/>
      </rPr>
      <t>2</t>
    </r>
    <r>
      <rPr>
        <sz val="11"/>
        <color theme="1"/>
        <rFont val="Calibri"/>
        <family val="2"/>
        <scheme val="minor"/>
      </rPr>
      <t>, y</t>
    </r>
    <r>
      <rPr>
        <vertAlign val="subscript"/>
        <sz val="10"/>
        <rFont val="Arial CE"/>
        <family val="2"/>
        <charset val="238"/>
      </rPr>
      <t>13</t>
    </r>
    <r>
      <rPr>
        <sz val="11"/>
        <color theme="1"/>
        <rFont val="Calibri"/>
        <family val="2"/>
        <scheme val="minor"/>
      </rPr>
      <t>, y</t>
    </r>
    <r>
      <rPr>
        <vertAlign val="subscript"/>
        <sz val="10"/>
        <rFont val="Arial CE"/>
        <family val="2"/>
        <charset val="238"/>
      </rPr>
      <t>24</t>
    </r>
  </si>
  <si>
    <r>
      <t xml:space="preserve">Sestavíme 3 rovnice pro 3 vybraná pozorování a vypočítáme z jejich soustavy parametry </t>
    </r>
    <r>
      <rPr>
        <i/>
        <sz val="10"/>
        <rFont val="Arial CE"/>
        <family val="2"/>
        <charset val="238"/>
      </rPr>
      <t>K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0"/>
        <rFont val="Arial CE"/>
        <family val="2"/>
        <charset val="238"/>
      </rPr>
      <t>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0"/>
        <rFont val="Arial CE"/>
        <family val="2"/>
        <charset val="238"/>
      </rPr>
      <t>b</t>
    </r>
    <r>
      <rPr>
        <sz val="11"/>
        <color theme="1"/>
        <rFont val="Calibri"/>
        <family val="2"/>
        <scheme val="minor"/>
      </rPr>
      <t>.</t>
    </r>
  </si>
  <si>
    <t>Hmotnost</t>
  </si>
  <si>
    <t>1. půlka</t>
  </si>
  <si>
    <t>2. půlka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</si>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</sst>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5417050588966"/>
          <c:y val="7.5664772784007503E-2"/>
          <c:w val="0.64325155396053124"/>
          <c:h val="0.77096268485326569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List4!$B$16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List4!$A$17:$A$40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List4!$B$17:$B$40</c:f>
              <c:numCache>
                <c:formatCode>General</c:formatCode>
                <c:ptCount val="24"/>
                <c:pt idx="0">
                  <c:v>59</c:v>
                </c:pt>
                <c:pt idx="1">
                  <c:v>51</c:v>
                </c:pt>
                <c:pt idx="2">
                  <c:v>35</c:v>
                </c:pt>
                <c:pt idx="3">
                  <c:v>39</c:v>
                </c:pt>
                <c:pt idx="4">
                  <c:v>45</c:v>
                </c:pt>
                <c:pt idx="5">
                  <c:v>68</c:v>
                </c:pt>
                <c:pt idx="6">
                  <c:v>105</c:v>
                </c:pt>
                <c:pt idx="7">
                  <c:v>147</c:v>
                </c:pt>
                <c:pt idx="8">
                  <c:v>246</c:v>
                </c:pt>
                <c:pt idx="9">
                  <c:v>302</c:v>
                </c:pt>
                <c:pt idx="10">
                  <c:v>350</c:v>
                </c:pt>
                <c:pt idx="11">
                  <c:v>394</c:v>
                </c:pt>
                <c:pt idx="12">
                  <c:v>589</c:v>
                </c:pt>
                <c:pt idx="13">
                  <c:v>748</c:v>
                </c:pt>
                <c:pt idx="14">
                  <c:v>898</c:v>
                </c:pt>
                <c:pt idx="15">
                  <c:v>1067</c:v>
                </c:pt>
                <c:pt idx="16">
                  <c:v>1183</c:v>
                </c:pt>
                <c:pt idx="17">
                  <c:v>1394</c:v>
                </c:pt>
                <c:pt idx="18">
                  <c:v>1656</c:v>
                </c:pt>
                <c:pt idx="19">
                  <c:v>1828</c:v>
                </c:pt>
                <c:pt idx="20">
                  <c:v>2022</c:v>
                </c:pt>
                <c:pt idx="21">
                  <c:v>2113</c:v>
                </c:pt>
                <c:pt idx="22">
                  <c:v>2175</c:v>
                </c:pt>
                <c:pt idx="23">
                  <c:v>2217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3-4966-B385-4404723FC60F}"/>
            </c:ext>
          </c:extLst>
        </c:ser>
        <c:ser>
          <c:idx val="1"/>
          <c:order val="1"/>
          <c:tx>
            <c:strRef>
              <c:f>List4!$C$16</c:f>
              <c:strCache>
                <c:ptCount val="1"/>
                <c:pt idx="0">
                  <c:v>Trend 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List4!$A$17:$A$40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List4!$C$17:$C$40</c:f>
              <c:numCache>
                <c:formatCode>General</c:formatCode>
                <c:ptCount val="24"/>
                <c:pt idx="0">
                  <c:v>19.237362209790216</c:v>
                </c:pt>
                <c:pt idx="1">
                  <c:v>25.978387082441447</c:v>
                </c:pt>
                <c:pt idx="2">
                  <c:v>35.048878662005542</c:v>
                </c:pt>
                <c:pt idx="3">
                  <c:v>47.227188620602078</c:v>
                </c:pt>
                <c:pt idx="4">
                  <c:v>63.530279560113073</c:v>
                </c:pt>
                <c:pt idx="5">
                  <c:v>85.269761817780633</c:v>
                </c:pt>
                <c:pt idx="6">
                  <c:v>114.10729700158359</c:v>
                </c:pt>
                <c:pt idx="7">
                  <c:v>152.0963151631328</c:v>
                </c:pt>
                <c:pt idx="8">
                  <c:v>201.68680933690106</c:v>
                </c:pt>
                <c:pt idx="9">
                  <c:v>265.65693239664148</c:v>
                </c:pt>
                <c:pt idx="10">
                  <c:v>346.92295796050928</c:v>
                </c:pt>
                <c:pt idx="11">
                  <c:v>448.17740727946608</c:v>
                </c:pt>
                <c:pt idx="12">
                  <c:v>571.33030155429844</c:v>
                </c:pt>
                <c:pt idx="13">
                  <c:v>716.79849144805553</c:v>
                </c:pt>
                <c:pt idx="14">
                  <c:v>882.80346263873969</c:v>
                </c:pt>
                <c:pt idx="15">
                  <c:v>1064.9543503601258</c:v>
                </c:pt>
                <c:pt idx="16">
                  <c:v>1256.4135113834293</c:v>
                </c:pt>
                <c:pt idx="17">
                  <c:v>1448.7771771141679</c:v>
                </c:pt>
                <c:pt idx="18">
                  <c:v>1633.4833681403084</c:v>
                </c:pt>
                <c:pt idx="19">
                  <c:v>1803.275787794126</c:v>
                </c:pt>
                <c:pt idx="20">
                  <c:v>1953.2204956569817</c:v>
                </c:pt>
                <c:pt idx="21">
                  <c:v>2081.0176061684924</c:v>
                </c:pt>
                <c:pt idx="22">
                  <c:v>2186.6827707951375</c:v>
                </c:pt>
                <c:pt idx="23">
                  <c:v>2271.8784278074754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3-4966-B385-4404723FC60F}"/>
            </c:ext>
          </c:extLst>
        </c:ser>
        <c:ser>
          <c:idx val="2"/>
          <c:order val="2"/>
          <c:tx>
            <c:strRef>
              <c:f>List4!$D$16</c:f>
              <c:strCache>
                <c:ptCount val="1"/>
                <c:pt idx="0">
                  <c:v>Trend 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List4!$A$17:$A$40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List4!$D$17:$D$40</c:f>
              <c:numCache>
                <c:formatCode>General</c:formatCode>
                <c:ptCount val="24"/>
                <c:pt idx="0">
                  <c:v>315.10652332833894</c:v>
                </c:pt>
                <c:pt idx="1">
                  <c:v>343.43197906084339</c:v>
                </c:pt>
                <c:pt idx="2">
                  <c:v>374.30364556996147</c:v>
                </c:pt>
                <c:pt idx="3">
                  <c:v>407.95040266336377</c:v>
                </c:pt>
                <c:pt idx="4">
                  <c:v>444.62170380990699</c:v>
                </c:pt>
                <c:pt idx="5">
                  <c:v>484.58942539473748</c:v>
                </c:pt>
                <c:pt idx="6">
                  <c:v>528.14988217884354</c:v>
                </c:pt>
                <c:pt idx="7">
                  <c:v>575.62602389808421</c:v>
                </c:pt>
                <c:pt idx="8">
                  <c:v>627.36982927824442</c:v>
                </c:pt>
                <c:pt idx="9">
                  <c:v>683.76491520458057</c:v>
                </c:pt>
                <c:pt idx="10">
                  <c:v>745.22938037743575</c:v>
                </c:pt>
                <c:pt idx="11">
                  <c:v>812.21890452154059</c:v>
                </c:pt>
                <c:pt idx="12">
                  <c:v>885.23012610840101</c:v>
                </c:pt>
                <c:pt idx="13">
                  <c:v>964.80432361262308</c:v>
                </c:pt>
                <c:pt idx="14">
                  <c:v>1051.5314275693397</c:v>
                </c:pt>
                <c:pt idx="15">
                  <c:v>1146.0543931475904</c:v>
                </c:pt>
                <c:pt idx="16">
                  <c:v>1249.0739656216008</c:v>
                </c:pt>
                <c:pt idx="17">
                  <c:v>1361.3538740279721</c:v>
                </c:pt>
                <c:pt idx="18">
                  <c:v>1483.7264914631983</c:v>
                </c:pt>
                <c:pt idx="19">
                  <c:v>1617.0990039258995</c:v>
                </c:pt>
                <c:pt idx="20">
                  <c:v>1762.4601333669696</c:v>
                </c:pt>
                <c:pt idx="21">
                  <c:v>1920.8874647060343</c:v>
                </c:pt>
                <c:pt idx="22">
                  <c:v>2093.5554310341354</c:v>
                </c:pt>
                <c:pt idx="23">
                  <c:v>2281.7440160830029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3-4966-B385-4404723FC60F}"/>
            </c:ext>
          </c:extLst>
        </c:ser>
        <c:ser>
          <c:idx val="3"/>
          <c:order val="3"/>
          <c:tx>
            <c:strRef>
              <c:f>List4!$E$16</c:f>
              <c:strCache>
                <c:ptCount val="1"/>
                <c:pt idx="0">
                  <c:v>Trend 3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List4!$A$17:$A$40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List4!$E$17:$E$40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3-4966-B385-4404723FC60F}"/>
            </c:ext>
          </c:extLst>
        </c:ser>
        <c:ser>
          <c:idx val="4"/>
          <c:order val="4"/>
          <c:tx>
            <c:strRef>
              <c:f>List4!$F$16</c:f>
              <c:strCache>
                <c:ptCount val="1"/>
                <c:pt idx="0">
                  <c:v>Trend 4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List4!$A$17:$A$40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List4!$F$17:$F$40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3-4966-B385-4404723F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75295"/>
        <c:axId val="1"/>
      </c:scatterChart>
      <c:valAx>
        <c:axId val="191375295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37529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05074365704277"/>
          <c:y val="0.27198428417306736"/>
          <c:w val="0.17493141869662987"/>
          <c:h val="0.38036895694786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9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85725</xdr:rowOff>
    </xdr:from>
    <xdr:to>
      <xdr:col>7</xdr:col>
      <xdr:colOff>400050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0" y="85725"/>
          <a:ext cx="2085975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Pořádáte 5-denní kurzy. Každý den v týdnu máte k dispozici určitou stálou kapacitu učeben. Určete, kolik maximálně můžete za týden přijmout posluchačů, a kolik posluchačů začne navštěvovat kurz v každém dni v týdnu.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504825</xdr:colOff>
      <xdr:row>6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48025" y="114300"/>
          <a:ext cx="217170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 dopravním podniku je dána pro každý den v týdnu potřeba řidičů. Řidiči pracují 5 dnů a potom mají 2 dny volno. Určete, kolik musíte mít minimálně řidičů, a kolik jich nastupuje do služby v každém dni v týdnu.</a:t>
          </a:r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0</xdr:row>
      <xdr:rowOff>114299</xdr:rowOff>
    </xdr:from>
    <xdr:to>
      <xdr:col>10</xdr:col>
      <xdr:colOff>76199</xdr:colOff>
      <xdr:row>5</xdr:row>
      <xdr:rowOff>114299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000499" y="114299"/>
          <a:ext cx="30194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Potřebujete vypálit data na DVD. Data jsou umístěna v 15 adresářích, jejichž objem v MB je uveden ve sloupečku A. Vyberte z adresářů takovou podmnožinu, která maximálně zaplní 1 DVD.</a:t>
          </a:r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57150</xdr:rowOff>
        </xdr:from>
        <xdr:to>
          <xdr:col>5</xdr:col>
          <xdr:colOff>257175</xdr:colOff>
          <xdr:row>2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38100</xdr:rowOff>
        </xdr:from>
        <xdr:to>
          <xdr:col>7</xdr:col>
          <xdr:colOff>161925</xdr:colOff>
          <xdr:row>2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47625</xdr:rowOff>
        </xdr:from>
        <xdr:to>
          <xdr:col>9</xdr:col>
          <xdr:colOff>171450</xdr:colOff>
          <xdr:row>2</xdr:row>
          <xdr:rowOff>76200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28575</xdr:colOff>
      <xdr:row>41</xdr:row>
      <xdr:rowOff>19050</xdr:rowOff>
    </xdr:from>
    <xdr:to>
      <xdr:col>9</xdr:col>
      <xdr:colOff>800100</xdr:colOff>
      <xdr:row>69</xdr:row>
      <xdr:rowOff>142875</xdr:rowOff>
    </xdr:to>
    <xdr:graphicFrame macro="">
      <xdr:nvGraphicFramePr>
        <xdr:cNvPr id="5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0</xdr:row>
      <xdr:rowOff>104775</xdr:rowOff>
    </xdr:from>
    <xdr:to>
      <xdr:col>16</xdr:col>
      <xdr:colOff>542925</xdr:colOff>
      <xdr:row>6</xdr:row>
      <xdr:rowOff>76200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981825" y="104775"/>
          <a:ext cx="419100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Využijte Řešitel pro určení parametrů rovnice modelující logistický trend.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Parametry jsou nazvány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K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b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Máme k dispozici 4 modely - Trend 1 až 4.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Cílem je minimalizovat sumu čtverců odchylek skutečných hodnot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y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od hodnot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T</a:t>
          </a:r>
          <a:r>
            <a:rPr lang="cs-CZ" sz="1000" b="0" i="1" u="none" strike="noStrike" baseline="-25000">
              <a:solidFill>
                <a:srgbClr val="000000"/>
              </a:solidFill>
              <a:latin typeface="Arial CE"/>
              <a:cs typeface="Arial CE"/>
            </a:rPr>
            <a:t>t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které jsou výsledkem modelů pro daný čas </a:t>
          </a: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t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.</a:t>
          </a:r>
          <a:endParaRPr lang="cs-CZ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47625</xdr:rowOff>
        </xdr:from>
        <xdr:to>
          <xdr:col>6</xdr:col>
          <xdr:colOff>762000</xdr:colOff>
          <xdr:row>8</xdr:row>
          <xdr:rowOff>57150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76200</xdr:rowOff>
    </xdr:from>
    <xdr:to>
      <xdr:col>9</xdr:col>
      <xdr:colOff>504825</xdr:colOff>
      <xdr:row>3</xdr:row>
      <xdr:rowOff>38100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943225" y="76200"/>
          <a:ext cx="288607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Potřebujete rozdělit hromadu jablek na dvě části se stejnou celkovou hmotností.</a:t>
          </a:r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200" zoomScaleNormal="200" workbookViewId="0"/>
  </sheetViews>
  <sheetFormatPr defaultRowHeight="15" x14ac:dyDescent="0.25"/>
  <cols>
    <col min="4" max="4" width="11.5703125" customWidth="1"/>
    <col min="260" max="260" width="11.5703125" customWidth="1"/>
    <col min="516" max="516" width="11.5703125" customWidth="1"/>
    <col min="772" max="772" width="11.5703125" customWidth="1"/>
    <col min="1028" max="1028" width="11.5703125" customWidth="1"/>
    <col min="1284" max="1284" width="11.5703125" customWidth="1"/>
    <col min="1540" max="1540" width="11.5703125" customWidth="1"/>
    <col min="1796" max="1796" width="11.5703125" customWidth="1"/>
    <col min="2052" max="2052" width="11.5703125" customWidth="1"/>
    <col min="2308" max="2308" width="11.5703125" customWidth="1"/>
    <col min="2564" max="2564" width="11.5703125" customWidth="1"/>
    <col min="2820" max="2820" width="11.5703125" customWidth="1"/>
    <col min="3076" max="3076" width="11.5703125" customWidth="1"/>
    <col min="3332" max="3332" width="11.5703125" customWidth="1"/>
    <col min="3588" max="3588" width="11.5703125" customWidth="1"/>
    <col min="3844" max="3844" width="11.5703125" customWidth="1"/>
    <col min="4100" max="4100" width="11.5703125" customWidth="1"/>
    <col min="4356" max="4356" width="11.5703125" customWidth="1"/>
    <col min="4612" max="4612" width="11.5703125" customWidth="1"/>
    <col min="4868" max="4868" width="11.5703125" customWidth="1"/>
    <col min="5124" max="5124" width="11.5703125" customWidth="1"/>
    <col min="5380" max="5380" width="11.5703125" customWidth="1"/>
    <col min="5636" max="5636" width="11.5703125" customWidth="1"/>
    <col min="5892" max="5892" width="11.5703125" customWidth="1"/>
    <col min="6148" max="6148" width="11.5703125" customWidth="1"/>
    <col min="6404" max="6404" width="11.5703125" customWidth="1"/>
    <col min="6660" max="6660" width="11.5703125" customWidth="1"/>
    <col min="6916" max="6916" width="11.5703125" customWidth="1"/>
    <col min="7172" max="7172" width="11.5703125" customWidth="1"/>
    <col min="7428" max="7428" width="11.5703125" customWidth="1"/>
    <col min="7684" max="7684" width="11.5703125" customWidth="1"/>
    <col min="7940" max="7940" width="11.5703125" customWidth="1"/>
    <col min="8196" max="8196" width="11.5703125" customWidth="1"/>
    <col min="8452" max="8452" width="11.5703125" customWidth="1"/>
    <col min="8708" max="8708" width="11.5703125" customWidth="1"/>
    <col min="8964" max="8964" width="11.5703125" customWidth="1"/>
    <col min="9220" max="9220" width="11.5703125" customWidth="1"/>
    <col min="9476" max="9476" width="11.5703125" customWidth="1"/>
    <col min="9732" max="9732" width="11.5703125" customWidth="1"/>
    <col min="9988" max="9988" width="11.5703125" customWidth="1"/>
    <col min="10244" max="10244" width="11.5703125" customWidth="1"/>
    <col min="10500" max="10500" width="11.5703125" customWidth="1"/>
    <col min="10756" max="10756" width="11.5703125" customWidth="1"/>
    <col min="11012" max="11012" width="11.5703125" customWidth="1"/>
    <col min="11268" max="11268" width="11.5703125" customWidth="1"/>
    <col min="11524" max="11524" width="11.5703125" customWidth="1"/>
    <col min="11780" max="11780" width="11.5703125" customWidth="1"/>
    <col min="12036" max="12036" width="11.5703125" customWidth="1"/>
    <col min="12292" max="12292" width="11.5703125" customWidth="1"/>
    <col min="12548" max="12548" width="11.5703125" customWidth="1"/>
    <col min="12804" max="12804" width="11.5703125" customWidth="1"/>
    <col min="13060" max="13060" width="11.5703125" customWidth="1"/>
    <col min="13316" max="13316" width="11.5703125" customWidth="1"/>
    <col min="13572" max="13572" width="11.5703125" customWidth="1"/>
    <col min="13828" max="13828" width="11.5703125" customWidth="1"/>
    <col min="14084" max="14084" width="11.5703125" customWidth="1"/>
    <col min="14340" max="14340" width="11.5703125" customWidth="1"/>
    <col min="14596" max="14596" width="11.5703125" customWidth="1"/>
    <col min="14852" max="14852" width="11.5703125" customWidth="1"/>
    <col min="15108" max="15108" width="11.5703125" customWidth="1"/>
    <col min="15364" max="15364" width="11.5703125" customWidth="1"/>
    <col min="15620" max="15620" width="11.5703125" customWidth="1"/>
    <col min="15876" max="15876" width="11.5703125" customWidth="1"/>
    <col min="16132" max="16132" width="11.5703125" customWidth="1"/>
  </cols>
  <sheetData>
    <row r="1" spans="1:4" ht="39" x14ac:dyDescent="0.25">
      <c r="B1" s="1" t="s">
        <v>0</v>
      </c>
      <c r="C1" s="1" t="s">
        <v>1</v>
      </c>
      <c r="D1" s="1" t="s">
        <v>2</v>
      </c>
    </row>
    <row r="2" spans="1:4" x14ac:dyDescent="0.25">
      <c r="A2" t="s">
        <v>3</v>
      </c>
      <c r="B2">
        <v>120</v>
      </c>
      <c r="C2">
        <f>D2+D8+D7+D6+D5</f>
        <v>120</v>
      </c>
      <c r="D2">
        <v>0</v>
      </c>
    </row>
    <row r="3" spans="1:4" x14ac:dyDescent="0.25">
      <c r="A3" t="s">
        <v>4</v>
      </c>
      <c r="B3">
        <v>90</v>
      </c>
      <c r="C3">
        <f>D3+D2+D8+D7+D6</f>
        <v>75</v>
      </c>
      <c r="D3">
        <v>0</v>
      </c>
    </row>
    <row r="4" spans="1:4" x14ac:dyDescent="0.25">
      <c r="A4" t="s">
        <v>5</v>
      </c>
      <c r="B4">
        <v>100</v>
      </c>
      <c r="C4">
        <f>D4+D3+D2+D8+D7</f>
        <v>100</v>
      </c>
      <c r="D4">
        <v>65</v>
      </c>
    </row>
    <row r="5" spans="1:4" x14ac:dyDescent="0.25">
      <c r="A5" t="s">
        <v>6</v>
      </c>
      <c r="B5">
        <v>110</v>
      </c>
      <c r="C5">
        <f>D5+D4+D3+D2+D8</f>
        <v>110</v>
      </c>
      <c r="D5">
        <v>45</v>
      </c>
    </row>
    <row r="6" spans="1:4" x14ac:dyDescent="0.25">
      <c r="A6" t="s">
        <v>7</v>
      </c>
      <c r="B6">
        <v>150</v>
      </c>
      <c r="C6">
        <f>D6+D5+D4+D3+D2</f>
        <v>150</v>
      </c>
      <c r="D6">
        <v>40</v>
      </c>
    </row>
    <row r="7" spans="1:4" x14ac:dyDescent="0.25">
      <c r="A7" t="s">
        <v>8</v>
      </c>
      <c r="B7">
        <v>190</v>
      </c>
      <c r="C7">
        <f t="shared" ref="C7:C8" si="0">D7+D6+D5+D4+D3</f>
        <v>185</v>
      </c>
      <c r="D7">
        <v>35</v>
      </c>
    </row>
    <row r="8" spans="1:4" x14ac:dyDescent="0.25">
      <c r="A8" t="s">
        <v>9</v>
      </c>
      <c r="B8">
        <v>200</v>
      </c>
      <c r="C8">
        <f t="shared" si="0"/>
        <v>185</v>
      </c>
      <c r="D8">
        <v>0</v>
      </c>
    </row>
    <row r="9" spans="1:4" x14ac:dyDescent="0.25">
      <c r="D9">
        <f>SUM(D2:D8)</f>
        <v>185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4026-FDD5-4F45-BC1A-9C9F97769B54}">
  <dimension ref="A1:D9"/>
  <sheetViews>
    <sheetView zoomScale="200" zoomScaleNormal="200" workbookViewId="0"/>
  </sheetViews>
  <sheetFormatPr defaultRowHeight="15" x14ac:dyDescent="0.25"/>
  <cols>
    <col min="2" max="2" width="11.42578125" bestFit="1" customWidth="1"/>
    <col min="3" max="3" width="11.85546875" customWidth="1"/>
    <col min="4" max="4" width="14.28515625" customWidth="1"/>
    <col min="258" max="258" width="11" customWidth="1"/>
    <col min="259" max="259" width="11.85546875" customWidth="1"/>
    <col min="260" max="260" width="14.28515625" customWidth="1"/>
    <col min="514" max="514" width="11" customWidth="1"/>
    <col min="515" max="515" width="11.85546875" customWidth="1"/>
    <col min="516" max="516" width="14.28515625" customWidth="1"/>
    <col min="770" max="770" width="11" customWidth="1"/>
    <col min="771" max="771" width="11.85546875" customWidth="1"/>
    <col min="772" max="772" width="14.28515625" customWidth="1"/>
    <col min="1026" max="1026" width="11" customWidth="1"/>
    <col min="1027" max="1027" width="11.85546875" customWidth="1"/>
    <col min="1028" max="1028" width="14.28515625" customWidth="1"/>
    <col min="1282" max="1282" width="11" customWidth="1"/>
    <col min="1283" max="1283" width="11.85546875" customWidth="1"/>
    <col min="1284" max="1284" width="14.28515625" customWidth="1"/>
    <col min="1538" max="1538" width="11" customWidth="1"/>
    <col min="1539" max="1539" width="11.85546875" customWidth="1"/>
    <col min="1540" max="1540" width="14.28515625" customWidth="1"/>
    <col min="1794" max="1794" width="11" customWidth="1"/>
    <col min="1795" max="1795" width="11.85546875" customWidth="1"/>
    <col min="1796" max="1796" width="14.28515625" customWidth="1"/>
    <col min="2050" max="2050" width="11" customWidth="1"/>
    <col min="2051" max="2051" width="11.85546875" customWidth="1"/>
    <col min="2052" max="2052" width="14.28515625" customWidth="1"/>
    <col min="2306" max="2306" width="11" customWidth="1"/>
    <col min="2307" max="2307" width="11.85546875" customWidth="1"/>
    <col min="2308" max="2308" width="14.28515625" customWidth="1"/>
    <col min="2562" max="2562" width="11" customWidth="1"/>
    <col min="2563" max="2563" width="11.85546875" customWidth="1"/>
    <col min="2564" max="2564" width="14.28515625" customWidth="1"/>
    <col min="2818" max="2818" width="11" customWidth="1"/>
    <col min="2819" max="2819" width="11.85546875" customWidth="1"/>
    <col min="2820" max="2820" width="14.28515625" customWidth="1"/>
    <col min="3074" max="3074" width="11" customWidth="1"/>
    <col min="3075" max="3075" width="11.85546875" customWidth="1"/>
    <col min="3076" max="3076" width="14.28515625" customWidth="1"/>
    <col min="3330" max="3330" width="11" customWidth="1"/>
    <col min="3331" max="3331" width="11.85546875" customWidth="1"/>
    <col min="3332" max="3332" width="14.28515625" customWidth="1"/>
    <col min="3586" max="3586" width="11" customWidth="1"/>
    <col min="3587" max="3587" width="11.85546875" customWidth="1"/>
    <col min="3588" max="3588" width="14.28515625" customWidth="1"/>
    <col min="3842" max="3842" width="11" customWidth="1"/>
    <col min="3843" max="3843" width="11.85546875" customWidth="1"/>
    <col min="3844" max="3844" width="14.28515625" customWidth="1"/>
    <col min="4098" max="4098" width="11" customWidth="1"/>
    <col min="4099" max="4099" width="11.85546875" customWidth="1"/>
    <col min="4100" max="4100" width="14.28515625" customWidth="1"/>
    <col min="4354" max="4354" width="11" customWidth="1"/>
    <col min="4355" max="4355" width="11.85546875" customWidth="1"/>
    <col min="4356" max="4356" width="14.28515625" customWidth="1"/>
    <col min="4610" max="4610" width="11" customWidth="1"/>
    <col min="4611" max="4611" width="11.85546875" customWidth="1"/>
    <col min="4612" max="4612" width="14.28515625" customWidth="1"/>
    <col min="4866" max="4866" width="11" customWidth="1"/>
    <col min="4867" max="4867" width="11.85546875" customWidth="1"/>
    <col min="4868" max="4868" width="14.28515625" customWidth="1"/>
    <col min="5122" max="5122" width="11" customWidth="1"/>
    <col min="5123" max="5123" width="11.85546875" customWidth="1"/>
    <col min="5124" max="5124" width="14.28515625" customWidth="1"/>
    <col min="5378" max="5378" width="11" customWidth="1"/>
    <col min="5379" max="5379" width="11.85546875" customWidth="1"/>
    <col min="5380" max="5380" width="14.28515625" customWidth="1"/>
    <col min="5634" max="5634" width="11" customWidth="1"/>
    <col min="5635" max="5635" width="11.85546875" customWidth="1"/>
    <col min="5636" max="5636" width="14.28515625" customWidth="1"/>
    <col min="5890" max="5890" width="11" customWidth="1"/>
    <col min="5891" max="5891" width="11.85546875" customWidth="1"/>
    <col min="5892" max="5892" width="14.28515625" customWidth="1"/>
    <col min="6146" max="6146" width="11" customWidth="1"/>
    <col min="6147" max="6147" width="11.85546875" customWidth="1"/>
    <col min="6148" max="6148" width="14.28515625" customWidth="1"/>
    <col min="6402" max="6402" width="11" customWidth="1"/>
    <col min="6403" max="6403" width="11.85546875" customWidth="1"/>
    <col min="6404" max="6404" width="14.28515625" customWidth="1"/>
    <col min="6658" max="6658" width="11" customWidth="1"/>
    <col min="6659" max="6659" width="11.85546875" customWidth="1"/>
    <col min="6660" max="6660" width="14.28515625" customWidth="1"/>
    <col min="6914" max="6914" width="11" customWidth="1"/>
    <col min="6915" max="6915" width="11.85546875" customWidth="1"/>
    <col min="6916" max="6916" width="14.28515625" customWidth="1"/>
    <col min="7170" max="7170" width="11" customWidth="1"/>
    <col min="7171" max="7171" width="11.85546875" customWidth="1"/>
    <col min="7172" max="7172" width="14.28515625" customWidth="1"/>
    <col min="7426" max="7426" width="11" customWidth="1"/>
    <col min="7427" max="7427" width="11.85546875" customWidth="1"/>
    <col min="7428" max="7428" width="14.28515625" customWidth="1"/>
    <col min="7682" max="7682" width="11" customWidth="1"/>
    <col min="7683" max="7683" width="11.85546875" customWidth="1"/>
    <col min="7684" max="7684" width="14.28515625" customWidth="1"/>
    <col min="7938" max="7938" width="11" customWidth="1"/>
    <col min="7939" max="7939" width="11.85546875" customWidth="1"/>
    <col min="7940" max="7940" width="14.28515625" customWidth="1"/>
    <col min="8194" max="8194" width="11" customWidth="1"/>
    <col min="8195" max="8195" width="11.85546875" customWidth="1"/>
    <col min="8196" max="8196" width="14.28515625" customWidth="1"/>
    <col min="8450" max="8450" width="11" customWidth="1"/>
    <col min="8451" max="8451" width="11.85546875" customWidth="1"/>
    <col min="8452" max="8452" width="14.28515625" customWidth="1"/>
    <col min="8706" max="8706" width="11" customWidth="1"/>
    <col min="8707" max="8707" width="11.85546875" customWidth="1"/>
    <col min="8708" max="8708" width="14.28515625" customWidth="1"/>
    <col min="8962" max="8962" width="11" customWidth="1"/>
    <col min="8963" max="8963" width="11.85546875" customWidth="1"/>
    <col min="8964" max="8964" width="14.28515625" customWidth="1"/>
    <col min="9218" max="9218" width="11" customWidth="1"/>
    <col min="9219" max="9219" width="11.85546875" customWidth="1"/>
    <col min="9220" max="9220" width="14.28515625" customWidth="1"/>
    <col min="9474" max="9474" width="11" customWidth="1"/>
    <col min="9475" max="9475" width="11.85546875" customWidth="1"/>
    <col min="9476" max="9476" width="14.28515625" customWidth="1"/>
    <col min="9730" max="9730" width="11" customWidth="1"/>
    <col min="9731" max="9731" width="11.85546875" customWidth="1"/>
    <col min="9732" max="9732" width="14.28515625" customWidth="1"/>
    <col min="9986" max="9986" width="11" customWidth="1"/>
    <col min="9987" max="9987" width="11.85546875" customWidth="1"/>
    <col min="9988" max="9988" width="14.28515625" customWidth="1"/>
    <col min="10242" max="10242" width="11" customWidth="1"/>
    <col min="10243" max="10243" width="11.85546875" customWidth="1"/>
    <col min="10244" max="10244" width="14.28515625" customWidth="1"/>
    <col min="10498" max="10498" width="11" customWidth="1"/>
    <col min="10499" max="10499" width="11.85546875" customWidth="1"/>
    <col min="10500" max="10500" width="14.28515625" customWidth="1"/>
    <col min="10754" max="10754" width="11" customWidth="1"/>
    <col min="10755" max="10755" width="11.85546875" customWidth="1"/>
    <col min="10756" max="10756" width="14.28515625" customWidth="1"/>
    <col min="11010" max="11010" width="11" customWidth="1"/>
    <col min="11011" max="11011" width="11.85546875" customWidth="1"/>
    <col min="11012" max="11012" width="14.28515625" customWidth="1"/>
    <col min="11266" max="11266" width="11" customWidth="1"/>
    <col min="11267" max="11267" width="11.85546875" customWidth="1"/>
    <col min="11268" max="11268" width="14.28515625" customWidth="1"/>
    <col min="11522" max="11522" width="11" customWidth="1"/>
    <col min="11523" max="11523" width="11.85546875" customWidth="1"/>
    <col min="11524" max="11524" width="14.28515625" customWidth="1"/>
    <col min="11778" max="11778" width="11" customWidth="1"/>
    <col min="11779" max="11779" width="11.85546875" customWidth="1"/>
    <col min="11780" max="11780" width="14.28515625" customWidth="1"/>
    <col min="12034" max="12034" width="11" customWidth="1"/>
    <col min="12035" max="12035" width="11.85546875" customWidth="1"/>
    <col min="12036" max="12036" width="14.28515625" customWidth="1"/>
    <col min="12290" max="12290" width="11" customWidth="1"/>
    <col min="12291" max="12291" width="11.85546875" customWidth="1"/>
    <col min="12292" max="12292" width="14.28515625" customWidth="1"/>
    <col min="12546" max="12546" width="11" customWidth="1"/>
    <col min="12547" max="12547" width="11.85546875" customWidth="1"/>
    <col min="12548" max="12548" width="14.28515625" customWidth="1"/>
    <col min="12802" max="12802" width="11" customWidth="1"/>
    <col min="12803" max="12803" width="11.85546875" customWidth="1"/>
    <col min="12804" max="12804" width="14.28515625" customWidth="1"/>
    <col min="13058" max="13058" width="11" customWidth="1"/>
    <col min="13059" max="13059" width="11.85546875" customWidth="1"/>
    <col min="13060" max="13060" width="14.28515625" customWidth="1"/>
    <col min="13314" max="13314" width="11" customWidth="1"/>
    <col min="13315" max="13315" width="11.85546875" customWidth="1"/>
    <col min="13316" max="13316" width="14.28515625" customWidth="1"/>
    <col min="13570" max="13570" width="11" customWidth="1"/>
    <col min="13571" max="13571" width="11.85546875" customWidth="1"/>
    <col min="13572" max="13572" width="14.28515625" customWidth="1"/>
    <col min="13826" max="13826" width="11" customWidth="1"/>
    <col min="13827" max="13827" width="11.85546875" customWidth="1"/>
    <col min="13828" max="13828" width="14.28515625" customWidth="1"/>
    <col min="14082" max="14082" width="11" customWidth="1"/>
    <col min="14083" max="14083" width="11.85546875" customWidth="1"/>
    <col min="14084" max="14084" width="14.28515625" customWidth="1"/>
    <col min="14338" max="14338" width="11" customWidth="1"/>
    <col min="14339" max="14339" width="11.85546875" customWidth="1"/>
    <col min="14340" max="14340" width="14.28515625" customWidth="1"/>
    <col min="14594" max="14594" width="11" customWidth="1"/>
    <col min="14595" max="14595" width="11.85546875" customWidth="1"/>
    <col min="14596" max="14596" width="14.28515625" customWidth="1"/>
    <col min="14850" max="14850" width="11" customWidth="1"/>
    <col min="14851" max="14851" width="11.85546875" customWidth="1"/>
    <col min="14852" max="14852" width="14.28515625" customWidth="1"/>
    <col min="15106" max="15106" width="11" customWidth="1"/>
    <col min="15107" max="15107" width="11.85546875" customWidth="1"/>
    <col min="15108" max="15108" width="14.28515625" customWidth="1"/>
    <col min="15362" max="15362" width="11" customWidth="1"/>
    <col min="15363" max="15363" width="11.85546875" customWidth="1"/>
    <col min="15364" max="15364" width="14.28515625" customWidth="1"/>
    <col min="15618" max="15618" width="11" customWidth="1"/>
    <col min="15619" max="15619" width="11.85546875" customWidth="1"/>
    <col min="15620" max="15620" width="14.28515625" customWidth="1"/>
    <col min="15874" max="15874" width="11" customWidth="1"/>
    <col min="15875" max="15875" width="11.85546875" customWidth="1"/>
    <col min="15876" max="15876" width="14.28515625" customWidth="1"/>
    <col min="16130" max="16130" width="11" customWidth="1"/>
    <col min="16131" max="16131" width="11.85546875" customWidth="1"/>
    <col min="16132" max="16132" width="14.28515625" customWidth="1"/>
  </cols>
  <sheetData>
    <row r="1" spans="1:4" ht="39" x14ac:dyDescent="0.25">
      <c r="B1" s="1" t="s">
        <v>10</v>
      </c>
      <c r="C1" s="1" t="s">
        <v>11</v>
      </c>
      <c r="D1" s="1" t="s">
        <v>12</v>
      </c>
    </row>
    <row r="2" spans="1:4" x14ac:dyDescent="0.25">
      <c r="A2" t="s">
        <v>3</v>
      </c>
      <c r="B2">
        <v>40</v>
      </c>
      <c r="C2">
        <f>D2+D8+D7+D6+D5</f>
        <v>40</v>
      </c>
      <c r="D2">
        <v>24</v>
      </c>
    </row>
    <row r="3" spans="1:4" x14ac:dyDescent="0.25">
      <c r="A3" t="s">
        <v>4</v>
      </c>
      <c r="B3">
        <v>30</v>
      </c>
      <c r="C3">
        <f>D3+D2+D8+D7+D6</f>
        <v>35</v>
      </c>
      <c r="D3">
        <v>5</v>
      </c>
    </row>
    <row r="4" spans="1:4" x14ac:dyDescent="0.25">
      <c r="A4" t="s">
        <v>5</v>
      </c>
      <c r="B4">
        <v>35</v>
      </c>
      <c r="C4">
        <f>D4+D3+D2+D8+D7</f>
        <v>35</v>
      </c>
      <c r="D4">
        <v>0</v>
      </c>
    </row>
    <row r="5" spans="1:4" x14ac:dyDescent="0.25">
      <c r="A5" t="s">
        <v>6</v>
      </c>
      <c r="B5">
        <v>32</v>
      </c>
      <c r="C5">
        <f>D5+D4+D3+D2+D8</f>
        <v>39</v>
      </c>
      <c r="D5">
        <v>10</v>
      </c>
    </row>
    <row r="6" spans="1:4" x14ac:dyDescent="0.25">
      <c r="A6" t="s">
        <v>7</v>
      </c>
      <c r="B6">
        <v>38</v>
      </c>
      <c r="C6">
        <f>D6+D5+D4+D3+D2</f>
        <v>39</v>
      </c>
      <c r="D6">
        <v>0</v>
      </c>
    </row>
    <row r="7" spans="1:4" x14ac:dyDescent="0.25">
      <c r="A7" t="s">
        <v>8</v>
      </c>
      <c r="B7">
        <v>20</v>
      </c>
      <c r="C7">
        <f t="shared" ref="C7:C8" si="0">D7+D6+D5+D4+D3</f>
        <v>21</v>
      </c>
      <c r="D7">
        <v>6</v>
      </c>
    </row>
    <row r="8" spans="1:4" x14ac:dyDescent="0.25">
      <c r="A8" t="s">
        <v>9</v>
      </c>
      <c r="B8">
        <v>15</v>
      </c>
      <c r="C8">
        <f t="shared" si="0"/>
        <v>16</v>
      </c>
      <c r="D8">
        <v>0</v>
      </c>
    </row>
    <row r="9" spans="1:4" x14ac:dyDescent="0.25">
      <c r="D9">
        <f>SUM(D2:D8)</f>
        <v>45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989C-8B9C-4233-9267-59811958A302}">
  <dimension ref="A1:B19"/>
  <sheetViews>
    <sheetView zoomScale="200" zoomScaleNormal="200" workbookViewId="0"/>
  </sheetViews>
  <sheetFormatPr defaultRowHeight="15" x14ac:dyDescent="0.25"/>
  <cols>
    <col min="1" max="1" width="17.140625" customWidth="1"/>
    <col min="2" max="4" width="10.7109375" customWidth="1"/>
    <col min="257" max="257" width="17.140625" customWidth="1"/>
    <col min="258" max="260" width="10.7109375" customWidth="1"/>
    <col min="513" max="513" width="17.140625" customWidth="1"/>
    <col min="514" max="516" width="10.7109375" customWidth="1"/>
    <col min="769" max="769" width="17.140625" customWidth="1"/>
    <col min="770" max="772" width="10.7109375" customWidth="1"/>
    <col min="1025" max="1025" width="17.140625" customWidth="1"/>
    <col min="1026" max="1028" width="10.7109375" customWidth="1"/>
    <col min="1281" max="1281" width="17.140625" customWidth="1"/>
    <col min="1282" max="1284" width="10.7109375" customWidth="1"/>
    <col min="1537" max="1537" width="17.140625" customWidth="1"/>
    <col min="1538" max="1540" width="10.7109375" customWidth="1"/>
    <col min="1793" max="1793" width="17.140625" customWidth="1"/>
    <col min="1794" max="1796" width="10.7109375" customWidth="1"/>
    <col min="2049" max="2049" width="17.140625" customWidth="1"/>
    <col min="2050" max="2052" width="10.7109375" customWidth="1"/>
    <col min="2305" max="2305" width="17.140625" customWidth="1"/>
    <col min="2306" max="2308" width="10.7109375" customWidth="1"/>
    <col min="2561" max="2561" width="17.140625" customWidth="1"/>
    <col min="2562" max="2564" width="10.7109375" customWidth="1"/>
    <col min="2817" max="2817" width="17.140625" customWidth="1"/>
    <col min="2818" max="2820" width="10.7109375" customWidth="1"/>
    <col min="3073" max="3073" width="17.140625" customWidth="1"/>
    <col min="3074" max="3076" width="10.7109375" customWidth="1"/>
    <col min="3329" max="3329" width="17.140625" customWidth="1"/>
    <col min="3330" max="3332" width="10.7109375" customWidth="1"/>
    <col min="3585" max="3585" width="17.140625" customWidth="1"/>
    <col min="3586" max="3588" width="10.7109375" customWidth="1"/>
    <col min="3841" max="3841" width="17.140625" customWidth="1"/>
    <col min="3842" max="3844" width="10.7109375" customWidth="1"/>
    <col min="4097" max="4097" width="17.140625" customWidth="1"/>
    <col min="4098" max="4100" width="10.7109375" customWidth="1"/>
    <col min="4353" max="4353" width="17.140625" customWidth="1"/>
    <col min="4354" max="4356" width="10.7109375" customWidth="1"/>
    <col min="4609" max="4609" width="17.140625" customWidth="1"/>
    <col min="4610" max="4612" width="10.7109375" customWidth="1"/>
    <col min="4865" max="4865" width="17.140625" customWidth="1"/>
    <col min="4866" max="4868" width="10.7109375" customWidth="1"/>
    <col min="5121" max="5121" width="17.140625" customWidth="1"/>
    <col min="5122" max="5124" width="10.7109375" customWidth="1"/>
    <col min="5377" max="5377" width="17.140625" customWidth="1"/>
    <col min="5378" max="5380" width="10.7109375" customWidth="1"/>
    <col min="5633" max="5633" width="17.140625" customWidth="1"/>
    <col min="5634" max="5636" width="10.7109375" customWidth="1"/>
    <col min="5889" max="5889" width="17.140625" customWidth="1"/>
    <col min="5890" max="5892" width="10.7109375" customWidth="1"/>
    <col min="6145" max="6145" width="17.140625" customWidth="1"/>
    <col min="6146" max="6148" width="10.7109375" customWidth="1"/>
    <col min="6401" max="6401" width="17.140625" customWidth="1"/>
    <col min="6402" max="6404" width="10.7109375" customWidth="1"/>
    <col min="6657" max="6657" width="17.140625" customWidth="1"/>
    <col min="6658" max="6660" width="10.7109375" customWidth="1"/>
    <col min="6913" max="6913" width="17.140625" customWidth="1"/>
    <col min="6914" max="6916" width="10.7109375" customWidth="1"/>
    <col min="7169" max="7169" width="17.140625" customWidth="1"/>
    <col min="7170" max="7172" width="10.7109375" customWidth="1"/>
    <col min="7425" max="7425" width="17.140625" customWidth="1"/>
    <col min="7426" max="7428" width="10.7109375" customWidth="1"/>
    <col min="7681" max="7681" width="17.140625" customWidth="1"/>
    <col min="7682" max="7684" width="10.7109375" customWidth="1"/>
    <col min="7937" max="7937" width="17.140625" customWidth="1"/>
    <col min="7938" max="7940" width="10.7109375" customWidth="1"/>
    <col min="8193" max="8193" width="17.140625" customWidth="1"/>
    <col min="8194" max="8196" width="10.7109375" customWidth="1"/>
    <col min="8449" max="8449" width="17.140625" customWidth="1"/>
    <col min="8450" max="8452" width="10.7109375" customWidth="1"/>
    <col min="8705" max="8705" width="17.140625" customWidth="1"/>
    <col min="8706" max="8708" width="10.7109375" customWidth="1"/>
    <col min="8961" max="8961" width="17.140625" customWidth="1"/>
    <col min="8962" max="8964" width="10.7109375" customWidth="1"/>
    <col min="9217" max="9217" width="17.140625" customWidth="1"/>
    <col min="9218" max="9220" width="10.7109375" customWidth="1"/>
    <col min="9473" max="9473" width="17.140625" customWidth="1"/>
    <col min="9474" max="9476" width="10.7109375" customWidth="1"/>
    <col min="9729" max="9729" width="17.140625" customWidth="1"/>
    <col min="9730" max="9732" width="10.7109375" customWidth="1"/>
    <col min="9985" max="9985" width="17.140625" customWidth="1"/>
    <col min="9986" max="9988" width="10.7109375" customWidth="1"/>
    <col min="10241" max="10241" width="17.140625" customWidth="1"/>
    <col min="10242" max="10244" width="10.7109375" customWidth="1"/>
    <col min="10497" max="10497" width="17.140625" customWidth="1"/>
    <col min="10498" max="10500" width="10.7109375" customWidth="1"/>
    <col min="10753" max="10753" width="17.140625" customWidth="1"/>
    <col min="10754" max="10756" width="10.7109375" customWidth="1"/>
    <col min="11009" max="11009" width="17.140625" customWidth="1"/>
    <col min="11010" max="11012" width="10.7109375" customWidth="1"/>
    <col min="11265" max="11265" width="17.140625" customWidth="1"/>
    <col min="11266" max="11268" width="10.7109375" customWidth="1"/>
    <col min="11521" max="11521" width="17.140625" customWidth="1"/>
    <col min="11522" max="11524" width="10.7109375" customWidth="1"/>
    <col min="11777" max="11777" width="17.140625" customWidth="1"/>
    <col min="11778" max="11780" width="10.7109375" customWidth="1"/>
    <col min="12033" max="12033" width="17.140625" customWidth="1"/>
    <col min="12034" max="12036" width="10.7109375" customWidth="1"/>
    <col min="12289" max="12289" width="17.140625" customWidth="1"/>
    <col min="12290" max="12292" width="10.7109375" customWidth="1"/>
    <col min="12545" max="12545" width="17.140625" customWidth="1"/>
    <col min="12546" max="12548" width="10.7109375" customWidth="1"/>
    <col min="12801" max="12801" width="17.140625" customWidth="1"/>
    <col min="12802" max="12804" width="10.7109375" customWidth="1"/>
    <col min="13057" max="13057" width="17.140625" customWidth="1"/>
    <col min="13058" max="13060" width="10.7109375" customWidth="1"/>
    <col min="13313" max="13313" width="17.140625" customWidth="1"/>
    <col min="13314" max="13316" width="10.7109375" customWidth="1"/>
    <col min="13569" max="13569" width="17.140625" customWidth="1"/>
    <col min="13570" max="13572" width="10.7109375" customWidth="1"/>
    <col min="13825" max="13825" width="17.140625" customWidth="1"/>
    <col min="13826" max="13828" width="10.7109375" customWidth="1"/>
    <col min="14081" max="14081" width="17.140625" customWidth="1"/>
    <col min="14082" max="14084" width="10.7109375" customWidth="1"/>
    <col min="14337" max="14337" width="17.140625" customWidth="1"/>
    <col min="14338" max="14340" width="10.7109375" customWidth="1"/>
    <col min="14593" max="14593" width="17.140625" customWidth="1"/>
    <col min="14594" max="14596" width="10.7109375" customWidth="1"/>
    <col min="14849" max="14849" width="17.140625" customWidth="1"/>
    <col min="14850" max="14852" width="10.7109375" customWidth="1"/>
    <col min="15105" max="15105" width="17.140625" customWidth="1"/>
    <col min="15106" max="15108" width="10.7109375" customWidth="1"/>
    <col min="15361" max="15361" width="17.140625" customWidth="1"/>
    <col min="15362" max="15364" width="10.7109375" customWidth="1"/>
    <col min="15617" max="15617" width="17.140625" customWidth="1"/>
    <col min="15618" max="15620" width="10.7109375" customWidth="1"/>
    <col min="15873" max="15873" width="17.140625" customWidth="1"/>
    <col min="15874" max="15876" width="10.7109375" customWidth="1"/>
    <col min="16129" max="16129" width="17.140625" customWidth="1"/>
    <col min="16130" max="16132" width="10.7109375" customWidth="1"/>
  </cols>
  <sheetData>
    <row r="1" spans="1:2" x14ac:dyDescent="0.25">
      <c r="A1" s="2" t="s">
        <v>13</v>
      </c>
    </row>
    <row r="2" spans="1:2" x14ac:dyDescent="0.25">
      <c r="A2">
        <v>787</v>
      </c>
      <c r="B2">
        <v>0</v>
      </c>
    </row>
    <row r="3" spans="1:2" x14ac:dyDescent="0.25">
      <c r="A3">
        <v>987</v>
      </c>
      <c r="B3">
        <v>1</v>
      </c>
    </row>
    <row r="4" spans="1:2" x14ac:dyDescent="0.25">
      <c r="A4">
        <v>718</v>
      </c>
      <c r="B4">
        <v>0</v>
      </c>
    </row>
    <row r="5" spans="1:2" x14ac:dyDescent="0.25">
      <c r="A5">
        <v>846</v>
      </c>
      <c r="B5">
        <v>1</v>
      </c>
    </row>
    <row r="6" spans="1:2" x14ac:dyDescent="0.25">
      <c r="A6">
        <v>653</v>
      </c>
      <c r="B6">
        <v>0</v>
      </c>
    </row>
    <row r="7" spans="1:2" x14ac:dyDescent="0.25">
      <c r="A7">
        <v>870</v>
      </c>
      <c r="B7">
        <v>1</v>
      </c>
    </row>
    <row r="8" spans="1:2" x14ac:dyDescent="0.25">
      <c r="A8">
        <v>783</v>
      </c>
      <c r="B8">
        <v>1</v>
      </c>
    </row>
    <row r="9" spans="1:2" x14ac:dyDescent="0.25">
      <c r="A9">
        <v>360</v>
      </c>
      <c r="B9">
        <v>1</v>
      </c>
    </row>
    <row r="10" spans="1:2" x14ac:dyDescent="0.25">
      <c r="A10">
        <v>1024</v>
      </c>
      <c r="B10">
        <v>0</v>
      </c>
    </row>
    <row r="11" spans="1:2" x14ac:dyDescent="0.25">
      <c r="A11">
        <v>283</v>
      </c>
      <c r="B11">
        <v>1</v>
      </c>
    </row>
    <row r="12" spans="1:2" x14ac:dyDescent="0.25">
      <c r="A12">
        <v>123</v>
      </c>
      <c r="B12">
        <v>1</v>
      </c>
    </row>
    <row r="13" spans="1:2" x14ac:dyDescent="0.25">
      <c r="A13">
        <v>117</v>
      </c>
      <c r="B13">
        <v>0</v>
      </c>
    </row>
    <row r="14" spans="1:2" x14ac:dyDescent="0.25">
      <c r="A14">
        <v>133</v>
      </c>
      <c r="B14">
        <v>1</v>
      </c>
    </row>
    <row r="15" spans="1:2" x14ac:dyDescent="0.25">
      <c r="A15">
        <v>98</v>
      </c>
      <c r="B15">
        <v>1</v>
      </c>
    </row>
    <row r="16" spans="1:2" x14ac:dyDescent="0.25">
      <c r="A16">
        <v>293</v>
      </c>
      <c r="B16">
        <v>0</v>
      </c>
    </row>
    <row r="17" spans="1:2" x14ac:dyDescent="0.25">
      <c r="A17" s="2" t="s">
        <v>14</v>
      </c>
      <c r="B17">
        <f>SUMPRODUCT(A2:A16,B2:B16)</f>
        <v>4483</v>
      </c>
    </row>
    <row r="18" spans="1:2" x14ac:dyDescent="0.25">
      <c r="A18" s="2" t="s">
        <v>15</v>
      </c>
      <c r="B18">
        <v>4483</v>
      </c>
    </row>
    <row r="19" spans="1:2" x14ac:dyDescent="0.25">
      <c r="A19" s="2" t="s">
        <v>16</v>
      </c>
      <c r="B19">
        <f>B18-B17</f>
        <v>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2508-E1A6-4A47-A53D-9CA7469A6F44}">
  <dimension ref="A1:J75"/>
  <sheetViews>
    <sheetView zoomScale="200" zoomScaleNormal="200" workbookViewId="0"/>
  </sheetViews>
  <sheetFormatPr defaultRowHeight="15" x14ac:dyDescent="0.25"/>
  <cols>
    <col min="7" max="10" width="12.42578125" bestFit="1" customWidth="1"/>
    <col min="263" max="266" width="12.42578125" bestFit="1" customWidth="1"/>
    <col min="519" max="522" width="12.42578125" bestFit="1" customWidth="1"/>
    <col min="775" max="778" width="12.42578125" bestFit="1" customWidth="1"/>
    <col min="1031" max="1034" width="12.42578125" bestFit="1" customWidth="1"/>
    <col min="1287" max="1290" width="12.42578125" bestFit="1" customWidth="1"/>
    <col min="1543" max="1546" width="12.42578125" bestFit="1" customWidth="1"/>
    <col min="1799" max="1802" width="12.42578125" bestFit="1" customWidth="1"/>
    <col min="2055" max="2058" width="12.42578125" bestFit="1" customWidth="1"/>
    <col min="2311" max="2314" width="12.42578125" bestFit="1" customWidth="1"/>
    <col min="2567" max="2570" width="12.42578125" bestFit="1" customWidth="1"/>
    <col min="2823" max="2826" width="12.42578125" bestFit="1" customWidth="1"/>
    <col min="3079" max="3082" width="12.42578125" bestFit="1" customWidth="1"/>
    <col min="3335" max="3338" width="12.42578125" bestFit="1" customWidth="1"/>
    <col min="3591" max="3594" width="12.42578125" bestFit="1" customWidth="1"/>
    <col min="3847" max="3850" width="12.42578125" bestFit="1" customWidth="1"/>
    <col min="4103" max="4106" width="12.42578125" bestFit="1" customWidth="1"/>
    <col min="4359" max="4362" width="12.42578125" bestFit="1" customWidth="1"/>
    <col min="4615" max="4618" width="12.42578125" bestFit="1" customWidth="1"/>
    <col min="4871" max="4874" width="12.42578125" bestFit="1" customWidth="1"/>
    <col min="5127" max="5130" width="12.42578125" bestFit="1" customWidth="1"/>
    <col min="5383" max="5386" width="12.42578125" bestFit="1" customWidth="1"/>
    <col min="5639" max="5642" width="12.42578125" bestFit="1" customWidth="1"/>
    <col min="5895" max="5898" width="12.42578125" bestFit="1" customWidth="1"/>
    <col min="6151" max="6154" width="12.42578125" bestFit="1" customWidth="1"/>
    <col min="6407" max="6410" width="12.42578125" bestFit="1" customWidth="1"/>
    <col min="6663" max="6666" width="12.42578125" bestFit="1" customWidth="1"/>
    <col min="6919" max="6922" width="12.42578125" bestFit="1" customWidth="1"/>
    <col min="7175" max="7178" width="12.42578125" bestFit="1" customWidth="1"/>
    <col min="7431" max="7434" width="12.42578125" bestFit="1" customWidth="1"/>
    <col min="7687" max="7690" width="12.42578125" bestFit="1" customWidth="1"/>
    <col min="7943" max="7946" width="12.42578125" bestFit="1" customWidth="1"/>
    <col min="8199" max="8202" width="12.42578125" bestFit="1" customWidth="1"/>
    <col min="8455" max="8458" width="12.42578125" bestFit="1" customWidth="1"/>
    <col min="8711" max="8714" width="12.42578125" bestFit="1" customWidth="1"/>
    <col min="8967" max="8970" width="12.42578125" bestFit="1" customWidth="1"/>
    <col min="9223" max="9226" width="12.42578125" bestFit="1" customWidth="1"/>
    <col min="9479" max="9482" width="12.42578125" bestFit="1" customWidth="1"/>
    <col min="9735" max="9738" width="12.42578125" bestFit="1" customWidth="1"/>
    <col min="9991" max="9994" width="12.42578125" bestFit="1" customWidth="1"/>
    <col min="10247" max="10250" width="12.42578125" bestFit="1" customWidth="1"/>
    <col min="10503" max="10506" width="12.42578125" bestFit="1" customWidth="1"/>
    <col min="10759" max="10762" width="12.42578125" bestFit="1" customWidth="1"/>
    <col min="11015" max="11018" width="12.42578125" bestFit="1" customWidth="1"/>
    <col min="11271" max="11274" width="12.42578125" bestFit="1" customWidth="1"/>
    <col min="11527" max="11530" width="12.42578125" bestFit="1" customWidth="1"/>
    <col min="11783" max="11786" width="12.42578125" bestFit="1" customWidth="1"/>
    <col min="12039" max="12042" width="12.42578125" bestFit="1" customWidth="1"/>
    <col min="12295" max="12298" width="12.42578125" bestFit="1" customWidth="1"/>
    <col min="12551" max="12554" width="12.42578125" bestFit="1" customWidth="1"/>
    <col min="12807" max="12810" width="12.42578125" bestFit="1" customWidth="1"/>
    <col min="13063" max="13066" width="12.42578125" bestFit="1" customWidth="1"/>
    <col min="13319" max="13322" width="12.42578125" bestFit="1" customWidth="1"/>
    <col min="13575" max="13578" width="12.42578125" bestFit="1" customWidth="1"/>
    <col min="13831" max="13834" width="12.42578125" bestFit="1" customWidth="1"/>
    <col min="14087" max="14090" width="12.42578125" bestFit="1" customWidth="1"/>
    <col min="14343" max="14346" width="12.42578125" bestFit="1" customWidth="1"/>
    <col min="14599" max="14602" width="12.42578125" bestFit="1" customWidth="1"/>
    <col min="14855" max="14858" width="12.42578125" bestFit="1" customWidth="1"/>
    <col min="15111" max="15114" width="12.42578125" bestFit="1" customWidth="1"/>
    <col min="15367" max="15370" width="12.42578125" bestFit="1" customWidth="1"/>
    <col min="15623" max="15626" width="12.42578125" bestFit="1" customWidth="1"/>
    <col min="15879" max="15882" width="12.42578125" bestFit="1" customWidth="1"/>
    <col min="16135" max="16138" width="12.42578125" bestFit="1" customWidth="1"/>
  </cols>
  <sheetData>
    <row r="1" spans="1:10" x14ac:dyDescent="0.25">
      <c r="A1" t="s">
        <v>17</v>
      </c>
      <c r="C1" t="s">
        <v>18</v>
      </c>
      <c r="D1" t="s">
        <v>19</v>
      </c>
    </row>
    <row r="4" spans="1:10" x14ac:dyDescent="0.25">
      <c r="E4" t="s">
        <v>20</v>
      </c>
      <c r="G4" t="s">
        <v>21</v>
      </c>
      <c r="I4" t="s">
        <v>22</v>
      </c>
    </row>
    <row r="8" spans="1:10" x14ac:dyDescent="0.25">
      <c r="A8" t="s">
        <v>23</v>
      </c>
      <c r="H8" t="s">
        <v>24</v>
      </c>
    </row>
    <row r="9" spans="1:10" x14ac:dyDescent="0.25">
      <c r="A9" t="s">
        <v>25</v>
      </c>
    </row>
    <row r="10" spans="1:10" x14ac:dyDescent="0.25">
      <c r="A10" t="s">
        <v>26</v>
      </c>
    </row>
    <row r="12" spans="1:10" x14ac:dyDescent="0.25">
      <c r="A12" s="2" t="s">
        <v>27</v>
      </c>
      <c r="C12">
        <v>2552.8296639841342</v>
      </c>
      <c r="D12">
        <v>78679281.123510644</v>
      </c>
      <c r="H12" t="s">
        <v>28</v>
      </c>
    </row>
    <row r="13" spans="1:10" x14ac:dyDescent="0.25">
      <c r="A13" s="2" t="s">
        <v>29</v>
      </c>
      <c r="C13">
        <v>5.1836139146543383</v>
      </c>
      <c r="D13">
        <v>272135.21529620467</v>
      </c>
      <c r="H13" t="s">
        <v>30</v>
      </c>
    </row>
    <row r="14" spans="1:10" x14ac:dyDescent="0.25">
      <c r="A14" s="2" t="s">
        <v>31</v>
      </c>
      <c r="C14">
        <v>-0.30307479444331414</v>
      </c>
      <c r="D14">
        <v>0.91752203958283218</v>
      </c>
    </row>
    <row r="15" spans="1:10" x14ac:dyDescent="0.25">
      <c r="A15" s="2" t="s">
        <v>32</v>
      </c>
      <c r="G15" cm="1">
        <f t="array" ref="G15">SUMSQ(B17:B40-C17:C40)</f>
        <v>29185.368476279458</v>
      </c>
      <c r="H15" cm="1">
        <f t="array" ref="H15">SUMSQ(B17:B40-D17:D40)</f>
        <v>2079939.4392890728</v>
      </c>
    </row>
    <row r="16" spans="1:10" x14ac:dyDescent="0.25">
      <c r="A16" s="2" t="s">
        <v>33</v>
      </c>
      <c r="B16" s="2" t="s">
        <v>34</v>
      </c>
      <c r="C16" s="2" t="s">
        <v>20</v>
      </c>
      <c r="D16" s="2" t="s">
        <v>21</v>
      </c>
      <c r="E16" s="2" t="s">
        <v>22</v>
      </c>
      <c r="F16" s="2" t="s">
        <v>24</v>
      </c>
      <c r="G16" s="2" t="s">
        <v>35</v>
      </c>
      <c r="H16" s="2" t="s">
        <v>36</v>
      </c>
      <c r="I16" s="2" t="s">
        <v>37</v>
      </c>
      <c r="J16" s="2" t="s">
        <v>38</v>
      </c>
    </row>
    <row r="17" spans="1:4" x14ac:dyDescent="0.25">
      <c r="A17">
        <v>1</v>
      </c>
      <c r="B17">
        <v>59</v>
      </c>
      <c r="C17">
        <f>$C$12/(1+EXP($C$13+$C$14*A17))</f>
        <v>19.237362209790216</v>
      </c>
      <c r="D17">
        <f>$D$12/(1+$D$13*($D$14^A17))</f>
        <v>315.10652332833894</v>
      </c>
    </row>
    <row r="18" spans="1:4" x14ac:dyDescent="0.25">
      <c r="A18">
        <v>2</v>
      </c>
      <c r="B18">
        <v>51</v>
      </c>
      <c r="C18">
        <f t="shared" ref="C18:C40" si="0">$C$12/(1+EXP($C$13+$C$14*A18))</f>
        <v>25.978387082441447</v>
      </c>
      <c r="D18">
        <f t="shared" ref="D18:D40" si="1">$D$12/(1+$D$13*($D$14^A18))</f>
        <v>343.43197906084339</v>
      </c>
    </row>
    <row r="19" spans="1:4" x14ac:dyDescent="0.25">
      <c r="A19">
        <v>3</v>
      </c>
      <c r="B19">
        <v>35</v>
      </c>
      <c r="C19">
        <f t="shared" si="0"/>
        <v>35.048878662005542</v>
      </c>
      <c r="D19">
        <f t="shared" si="1"/>
        <v>374.30364556996147</v>
      </c>
    </row>
    <row r="20" spans="1:4" x14ac:dyDescent="0.25">
      <c r="A20">
        <v>4</v>
      </c>
      <c r="B20">
        <v>39</v>
      </c>
      <c r="C20">
        <f t="shared" si="0"/>
        <v>47.227188620602078</v>
      </c>
      <c r="D20">
        <f t="shared" si="1"/>
        <v>407.95040266336377</v>
      </c>
    </row>
    <row r="21" spans="1:4" x14ac:dyDescent="0.25">
      <c r="A21">
        <v>5</v>
      </c>
      <c r="B21">
        <v>45</v>
      </c>
      <c r="C21">
        <f t="shared" si="0"/>
        <v>63.530279560113073</v>
      </c>
      <c r="D21">
        <f t="shared" si="1"/>
        <v>444.62170380990699</v>
      </c>
    </row>
    <row r="22" spans="1:4" x14ac:dyDescent="0.25">
      <c r="A22">
        <v>6</v>
      </c>
      <c r="B22">
        <v>68</v>
      </c>
      <c r="C22">
        <f t="shared" si="0"/>
        <v>85.269761817780633</v>
      </c>
      <c r="D22">
        <f t="shared" si="1"/>
        <v>484.58942539473748</v>
      </c>
    </row>
    <row r="23" spans="1:4" x14ac:dyDescent="0.25">
      <c r="A23">
        <v>7</v>
      </c>
      <c r="B23">
        <v>105</v>
      </c>
      <c r="C23">
        <f t="shared" si="0"/>
        <v>114.10729700158359</v>
      </c>
      <c r="D23">
        <f t="shared" si="1"/>
        <v>528.14988217884354</v>
      </c>
    </row>
    <row r="24" spans="1:4" x14ac:dyDescent="0.25">
      <c r="A24">
        <v>8</v>
      </c>
      <c r="B24">
        <v>147</v>
      </c>
      <c r="C24">
        <f t="shared" si="0"/>
        <v>152.0963151631328</v>
      </c>
      <c r="D24">
        <f t="shared" si="1"/>
        <v>575.62602389808421</v>
      </c>
    </row>
    <row r="25" spans="1:4" x14ac:dyDescent="0.25">
      <c r="A25">
        <v>9</v>
      </c>
      <c r="B25">
        <v>246</v>
      </c>
      <c r="C25">
        <f t="shared" si="0"/>
        <v>201.68680933690106</v>
      </c>
      <c r="D25">
        <f t="shared" si="1"/>
        <v>627.36982927824442</v>
      </c>
    </row>
    <row r="26" spans="1:4" x14ac:dyDescent="0.25">
      <c r="A26">
        <v>10</v>
      </c>
      <c r="B26">
        <v>302</v>
      </c>
      <c r="C26">
        <f t="shared" si="0"/>
        <v>265.65693239664148</v>
      </c>
      <c r="D26">
        <f t="shared" si="1"/>
        <v>683.76491520458057</v>
      </c>
    </row>
    <row r="27" spans="1:4" x14ac:dyDescent="0.25">
      <c r="A27">
        <v>11</v>
      </c>
      <c r="B27">
        <v>350</v>
      </c>
      <c r="C27">
        <f t="shared" si="0"/>
        <v>346.92295796050928</v>
      </c>
      <c r="D27">
        <f t="shared" si="1"/>
        <v>745.22938037743575</v>
      </c>
    </row>
    <row r="28" spans="1:4" x14ac:dyDescent="0.25">
      <c r="A28">
        <v>12</v>
      </c>
      <c r="B28">
        <v>394</v>
      </c>
      <c r="C28">
        <f t="shared" si="0"/>
        <v>448.17740727946608</v>
      </c>
      <c r="D28">
        <f t="shared" si="1"/>
        <v>812.21890452154059</v>
      </c>
    </row>
    <row r="29" spans="1:4" x14ac:dyDescent="0.25">
      <c r="A29">
        <v>13</v>
      </c>
      <c r="B29">
        <v>589</v>
      </c>
      <c r="C29">
        <f t="shared" si="0"/>
        <v>571.33030155429844</v>
      </c>
      <c r="D29">
        <f t="shared" si="1"/>
        <v>885.23012610840101</v>
      </c>
    </row>
    <row r="30" spans="1:4" x14ac:dyDescent="0.25">
      <c r="A30">
        <v>14</v>
      </c>
      <c r="B30">
        <v>748</v>
      </c>
      <c r="C30">
        <f t="shared" si="0"/>
        <v>716.79849144805553</v>
      </c>
      <c r="D30">
        <f t="shared" si="1"/>
        <v>964.80432361262308</v>
      </c>
    </row>
    <row r="31" spans="1:4" x14ac:dyDescent="0.25">
      <c r="A31">
        <v>15</v>
      </c>
      <c r="B31">
        <v>898</v>
      </c>
      <c r="C31">
        <f t="shared" si="0"/>
        <v>882.80346263873969</v>
      </c>
      <c r="D31">
        <f t="shared" si="1"/>
        <v>1051.5314275693397</v>
      </c>
    </row>
    <row r="32" spans="1:4" x14ac:dyDescent="0.25">
      <c r="A32">
        <v>16</v>
      </c>
      <c r="B32">
        <v>1067</v>
      </c>
      <c r="C32">
        <f t="shared" si="0"/>
        <v>1064.9543503601258</v>
      </c>
      <c r="D32">
        <f t="shared" si="1"/>
        <v>1146.0543931475904</v>
      </c>
    </row>
    <row r="33" spans="1:4" x14ac:dyDescent="0.25">
      <c r="A33">
        <v>17</v>
      </c>
      <c r="B33">
        <v>1183</v>
      </c>
      <c r="C33">
        <f t="shared" si="0"/>
        <v>1256.4135113834293</v>
      </c>
      <c r="D33">
        <f t="shared" si="1"/>
        <v>1249.0739656216008</v>
      </c>
    </row>
    <row r="34" spans="1:4" x14ac:dyDescent="0.25">
      <c r="A34">
        <v>18</v>
      </c>
      <c r="B34">
        <v>1394</v>
      </c>
      <c r="C34">
        <f t="shared" si="0"/>
        <v>1448.7771771141679</v>
      </c>
      <c r="D34">
        <f t="shared" si="1"/>
        <v>1361.3538740279721</v>
      </c>
    </row>
    <row r="35" spans="1:4" x14ac:dyDescent="0.25">
      <c r="A35">
        <v>19</v>
      </c>
      <c r="B35">
        <v>1656</v>
      </c>
      <c r="C35">
        <f t="shared" si="0"/>
        <v>1633.4833681403084</v>
      </c>
      <c r="D35">
        <f t="shared" si="1"/>
        <v>1483.7264914631983</v>
      </c>
    </row>
    <row r="36" spans="1:4" x14ac:dyDescent="0.25">
      <c r="A36">
        <v>20</v>
      </c>
      <c r="B36">
        <v>1828</v>
      </c>
      <c r="C36">
        <f t="shared" si="0"/>
        <v>1803.275787794126</v>
      </c>
      <c r="D36">
        <f t="shared" si="1"/>
        <v>1617.0990039258995</v>
      </c>
    </row>
    <row r="37" spans="1:4" x14ac:dyDescent="0.25">
      <c r="A37">
        <v>21</v>
      </c>
      <c r="B37">
        <v>2022</v>
      </c>
      <c r="C37">
        <f t="shared" si="0"/>
        <v>1953.2204956569817</v>
      </c>
      <c r="D37">
        <f t="shared" si="1"/>
        <v>1762.4601333669696</v>
      </c>
    </row>
    <row r="38" spans="1:4" x14ac:dyDescent="0.25">
      <c r="A38">
        <v>22</v>
      </c>
      <c r="B38">
        <v>2113</v>
      </c>
      <c r="C38">
        <f t="shared" si="0"/>
        <v>2081.0176061684924</v>
      </c>
      <c r="D38">
        <f t="shared" si="1"/>
        <v>1920.8874647060343</v>
      </c>
    </row>
    <row r="39" spans="1:4" x14ac:dyDescent="0.25">
      <c r="A39">
        <v>23</v>
      </c>
      <c r="B39">
        <v>2175</v>
      </c>
      <c r="C39">
        <f t="shared" si="0"/>
        <v>2186.6827707951375</v>
      </c>
      <c r="D39">
        <f t="shared" si="1"/>
        <v>2093.5554310341354</v>
      </c>
    </row>
    <row r="40" spans="1:4" x14ac:dyDescent="0.25">
      <c r="A40">
        <v>24</v>
      </c>
      <c r="B40">
        <v>2217</v>
      </c>
      <c r="C40">
        <f t="shared" si="0"/>
        <v>2271.8784278074754</v>
      </c>
      <c r="D40">
        <f t="shared" si="1"/>
        <v>2281.7440160830029</v>
      </c>
    </row>
    <row r="72" spans="1:2" x14ac:dyDescent="0.25">
      <c r="A72" t="s">
        <v>39</v>
      </c>
    </row>
    <row r="73" spans="1:2" x14ac:dyDescent="0.25">
      <c r="A73" t="s">
        <v>40</v>
      </c>
    </row>
    <row r="74" spans="1:2" ht="15.75" x14ac:dyDescent="0.3">
      <c r="B74" t="s">
        <v>41</v>
      </c>
    </row>
    <row r="75" spans="1:2" x14ac:dyDescent="0.25">
      <c r="A75" t="s">
        <v>42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r:id="rId4">
            <anchor moveWithCells="1">
              <from>
                <xdr:col>4</xdr:col>
                <xdr:colOff>38100</xdr:colOff>
                <xdr:row>0</xdr:row>
                <xdr:rowOff>57150</xdr:rowOff>
              </from>
              <to>
                <xdr:col>5</xdr:col>
                <xdr:colOff>257175</xdr:colOff>
                <xdr:row>2</xdr:row>
                <xdr:rowOff>66675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>
              <from>
                <xdr:col>6</xdr:col>
                <xdr:colOff>19050</xdr:colOff>
                <xdr:row>0</xdr:row>
                <xdr:rowOff>38100</xdr:rowOff>
              </from>
              <to>
                <xdr:col>7</xdr:col>
                <xdr:colOff>161925</xdr:colOff>
                <xdr:row>2</xdr:row>
                <xdr:rowOff>104775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>
              <from>
                <xdr:col>8</xdr:col>
                <xdr:colOff>28575</xdr:colOff>
                <xdr:row>0</xdr:row>
                <xdr:rowOff>47625</xdr:rowOff>
              </from>
              <to>
                <xdr:col>9</xdr:col>
                <xdr:colOff>171450</xdr:colOff>
                <xdr:row>2</xdr:row>
                <xdr:rowOff>76200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>
              <from>
                <xdr:col>5</xdr:col>
                <xdr:colOff>19050</xdr:colOff>
                <xdr:row>5</xdr:row>
                <xdr:rowOff>47625</xdr:rowOff>
              </from>
              <to>
                <xdr:col>6</xdr:col>
                <xdr:colOff>762000</xdr:colOff>
                <xdr:row>8</xdr:row>
                <xdr:rowOff>57150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78F2-288B-413B-8EA0-3C89DC80C953}">
  <dimension ref="A1:E15"/>
  <sheetViews>
    <sheetView zoomScale="200" zoomScaleNormal="200" workbookViewId="0"/>
  </sheetViews>
  <sheetFormatPr defaultRowHeight="15" x14ac:dyDescent="0.25"/>
  <cols>
    <col min="1" max="1" width="10.140625" bestFit="1" customWidth="1"/>
    <col min="2" max="3" width="8.28515625" bestFit="1" customWidth="1"/>
    <col min="4" max="4" width="8" bestFit="1" customWidth="1"/>
    <col min="5" max="5" width="8.5703125" bestFit="1" customWidth="1"/>
  </cols>
  <sheetData>
    <row r="1" spans="1:5" x14ac:dyDescent="0.25">
      <c r="A1" s="3" t="s">
        <v>43</v>
      </c>
      <c r="B1" s="3" t="s">
        <v>44</v>
      </c>
      <c r="C1" s="3" t="s">
        <v>45</v>
      </c>
      <c r="D1" s="3" t="s">
        <v>46</v>
      </c>
      <c r="E1" s="4"/>
    </row>
    <row r="2" spans="1:5" x14ac:dyDescent="0.25">
      <c r="A2">
        <v>90</v>
      </c>
      <c r="B2">
        <v>1</v>
      </c>
      <c r="C2">
        <v>0</v>
      </c>
      <c r="D2">
        <f>B2+C2</f>
        <v>1</v>
      </c>
    </row>
    <row r="3" spans="1:5" x14ac:dyDescent="0.25">
      <c r="A3">
        <v>97</v>
      </c>
      <c r="B3">
        <v>1</v>
      </c>
      <c r="C3">
        <v>0</v>
      </c>
      <c r="D3">
        <f t="shared" ref="D3:D14" si="0">B3+C3</f>
        <v>1</v>
      </c>
    </row>
    <row r="4" spans="1:5" x14ac:dyDescent="0.25">
      <c r="A4">
        <v>105</v>
      </c>
      <c r="B4">
        <v>1</v>
      </c>
      <c r="C4">
        <v>0</v>
      </c>
      <c r="D4">
        <f t="shared" si="0"/>
        <v>1</v>
      </c>
    </row>
    <row r="5" spans="1:5" x14ac:dyDescent="0.25">
      <c r="A5">
        <v>106</v>
      </c>
      <c r="B5">
        <v>1</v>
      </c>
      <c r="C5">
        <v>0</v>
      </c>
      <c r="D5">
        <f t="shared" si="0"/>
        <v>1</v>
      </c>
    </row>
    <row r="6" spans="1:5" x14ac:dyDescent="0.25">
      <c r="A6">
        <v>116</v>
      </c>
      <c r="B6">
        <v>1</v>
      </c>
      <c r="C6">
        <v>0</v>
      </c>
      <c r="D6">
        <f t="shared" si="0"/>
        <v>1</v>
      </c>
    </row>
    <row r="7" spans="1:5" x14ac:dyDescent="0.25">
      <c r="A7">
        <v>122</v>
      </c>
      <c r="B7">
        <v>1</v>
      </c>
      <c r="C7">
        <v>0</v>
      </c>
      <c r="D7">
        <f t="shared" si="0"/>
        <v>1</v>
      </c>
    </row>
    <row r="8" spans="1:5" x14ac:dyDescent="0.25">
      <c r="A8">
        <v>135</v>
      </c>
      <c r="B8">
        <v>1</v>
      </c>
      <c r="C8">
        <v>0</v>
      </c>
      <c r="D8">
        <f t="shared" si="0"/>
        <v>1</v>
      </c>
    </row>
    <row r="9" spans="1:5" x14ac:dyDescent="0.25">
      <c r="A9">
        <v>136</v>
      </c>
      <c r="B9">
        <v>0</v>
      </c>
      <c r="C9">
        <v>1</v>
      </c>
      <c r="D9">
        <f t="shared" si="0"/>
        <v>1</v>
      </c>
    </row>
    <row r="10" spans="1:5" x14ac:dyDescent="0.25">
      <c r="A10">
        <v>134</v>
      </c>
      <c r="B10">
        <v>0</v>
      </c>
      <c r="C10">
        <v>1</v>
      </c>
      <c r="D10">
        <f t="shared" si="0"/>
        <v>1</v>
      </c>
    </row>
    <row r="11" spans="1:5" x14ac:dyDescent="0.25">
      <c r="A11">
        <v>133</v>
      </c>
      <c r="B11">
        <v>0</v>
      </c>
      <c r="C11">
        <v>1</v>
      </c>
      <c r="D11">
        <f t="shared" si="0"/>
        <v>1</v>
      </c>
    </row>
    <row r="12" spans="1:5" x14ac:dyDescent="0.25">
      <c r="A12">
        <v>125</v>
      </c>
      <c r="B12">
        <v>0</v>
      </c>
      <c r="C12">
        <v>1</v>
      </c>
      <c r="D12">
        <f t="shared" si="0"/>
        <v>1</v>
      </c>
    </row>
    <row r="13" spans="1:5" x14ac:dyDescent="0.25">
      <c r="A13">
        <v>120</v>
      </c>
      <c r="B13">
        <v>0</v>
      </c>
      <c r="C13">
        <v>1</v>
      </c>
      <c r="D13">
        <f t="shared" si="0"/>
        <v>1</v>
      </c>
    </row>
    <row r="14" spans="1:5" x14ac:dyDescent="0.25">
      <c r="A14">
        <v>123</v>
      </c>
      <c r="B14">
        <v>0</v>
      </c>
      <c r="C14">
        <v>1</v>
      </c>
      <c r="D14">
        <f t="shared" si="0"/>
        <v>1</v>
      </c>
    </row>
    <row r="15" spans="1:5" x14ac:dyDescent="0.25">
      <c r="B15">
        <f>SUMPRODUCT($A$2:$A$14,B2:B14)</f>
        <v>771</v>
      </c>
      <c r="C15">
        <f>SUMPRODUCT($A$2:$A$14,C2:C14)</f>
        <v>771</v>
      </c>
      <c r="D15">
        <f>B15-C15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2021-04-07T10:33:00Z</dcterms:modified>
</cp:coreProperties>
</file>