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-120" yWindow="360" windowWidth="29040" windowHeight="15240"/>
  </bookViews>
  <sheets>
    <sheet name="List1" sheetId="1" r:id="rId1"/>
    <sheet name="List2" sheetId="2" r:id="rId2"/>
    <sheet name="List3" sheetId="3" r:id="rId3"/>
  </sheets>
  <calcPr calcId="145621" iterateCount="1000" iterateDelta="9.9999999999999995E-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1" l="1"/>
  <c r="D27" i="1" l="1"/>
  <c r="D2" i="1" l="1"/>
  <c r="D31" i="1"/>
  <c r="D112" i="1" l="1"/>
  <c r="D99" i="1"/>
  <c r="D91" i="1" l="1"/>
  <c r="D77" i="1"/>
  <c r="D74" i="1" l="1"/>
  <c r="D71" i="1" l="1"/>
  <c r="D68" i="1" l="1"/>
  <c r="D42" i="1" l="1"/>
  <c r="D14" i="1"/>
  <c r="D10" i="1"/>
  <c r="D134" i="1" l="1"/>
  <c r="E144" i="1" l="1"/>
  <c r="B144" i="1"/>
  <c r="D141" i="1"/>
  <c r="D128" i="1"/>
  <c r="D126" i="1"/>
  <c r="D122" i="1"/>
  <c r="D117" i="1"/>
  <c r="D144" i="1" l="1"/>
  <c r="C144" i="1" s="1"/>
</calcChain>
</file>

<file path=xl/sharedStrings.xml><?xml version="1.0" encoding="utf-8"?>
<sst xmlns="http://schemas.openxmlformats.org/spreadsheetml/2006/main" count="317" uniqueCount="156">
  <si>
    <t>ano</t>
  </si>
  <si>
    <t>ne</t>
  </si>
  <si>
    <t>Úloha</t>
  </si>
  <si>
    <t>Kritérium</t>
  </si>
  <si>
    <t>Splněno</t>
  </si>
  <si>
    <t>-</t>
  </si>
  <si>
    <t>Má klasické rozložení, tj. dají se myší přetahovat pole přímo v tabulce?</t>
  </si>
  <si>
    <t>Získatelné body</t>
  </si>
  <si>
    <r>
      <t xml:space="preserve">Body
</t>
    </r>
    <r>
      <rPr>
        <b/>
        <sz val="7"/>
        <color theme="1"/>
        <rFont val="Calibri"/>
        <family val="2"/>
        <charset val="238"/>
        <scheme val="minor"/>
      </rPr>
      <t>Je třeba splnit všechna kritéria.</t>
    </r>
  </si>
  <si>
    <t>Obsahuje jméno autora, datum vypracování a správný název individuálního zadání?</t>
  </si>
  <si>
    <t>Stylistická úroveň textového dokumentu</t>
  </si>
  <si>
    <t>Grafy v textovém dokumentu</t>
  </si>
  <si>
    <t>Křížové odkazy</t>
  </si>
  <si>
    <t>Odkazují se na automaticky číslované popisky?</t>
  </si>
  <si>
    <t>Skočí kurzor při kliknutí na každý odkaz na správné místo?</t>
  </si>
  <si>
    <t>Formátování</t>
  </si>
  <si>
    <t>Vlastní styly</t>
  </si>
  <si>
    <t>Jsou vlastní styly pojmenovány jménem autora dokumentu, za kterým následuje název dle druhu textu?</t>
  </si>
  <si>
    <t>Je celý text dokumentu včetně obrázků (kromě tabulky) naformátován správnými vlastními styly?</t>
  </si>
  <si>
    <t>Jsou vytvořeny vlastní styly pro všechny požadované části textu i pro obrázky (kromě tabulek)?</t>
  </si>
  <si>
    <t>Mají všechny vlastní styly správný Styl následujícího odstavce?</t>
  </si>
  <si>
    <t>Mají popisky automatické číslo naformátováno odlišně (např. tučně) od vlastního textu popisku?</t>
  </si>
  <si>
    <t>Popisky tabulek a obrázků</t>
  </si>
  <si>
    <t>Podnadpisy</t>
  </si>
  <si>
    <t>Celkem bodů</t>
  </si>
  <si>
    <t>Minimum bodů</t>
  </si>
  <si>
    <t>Mají automatické číslování bez pole SEQ, což by vzniklo při volbě "Vložit titulek"?</t>
  </si>
  <si>
    <t>Mají všechny tabulky a grafy popisek s textem dle individuálního zadání a zdroj?</t>
  </si>
  <si>
    <t>Jsou automatická čísla ve tvaru "Obr. " a "Tab. ", aby mohly být vkládány křížové odkazy bez skloňování?</t>
  </si>
  <si>
    <t>Má správně vybraná data na listu "Seznam" (s počtem řádků dle dat, ne až do konce listu a nikoliv z jiného sešitu)?</t>
  </si>
  <si>
    <t>Je seznam stylů bez nepoužívaných (nebo těch, které by se neměly používat) uživatelsky definovaných stylů?</t>
  </si>
  <si>
    <t>Je graf vhodného typu, aby přehledně zobrazoval data?</t>
  </si>
  <si>
    <t>Mají styly nastaveno číslování ve své definici, takže při naformátování textu stylem se před ním objeví (např. tučné) číslo?</t>
  </si>
  <si>
    <t>Je dokument bez konců stránek, konců oddílů a prázdných řádků, protože ty se dají nahradit fomátováním dle návodu?</t>
  </si>
  <si>
    <t>Mají i po aktualizaci klávesou F9 správný text "Obr. číslo" a "Tab. číslo"?</t>
  </si>
  <si>
    <t>Je provázán s kontingenční tabulkou tak, že se bez havárie mění podle nastavení kontingenční tabulky?</t>
  </si>
  <si>
    <t>Mají všechny vlastní styly správný Tok textu?</t>
  </si>
  <si>
    <t>Je to kontingenční graf, nikoliv obyčejný graf?</t>
  </si>
  <si>
    <t>Dojde při vložení dalšího odstavce s číslovaným popiskem před číslovaný popisek ke zvýšení jeho čísla o jednu?</t>
  </si>
  <si>
    <t>Jsou tabulky a obrázky ve správném pořadí spolu s jejich popisky a zdroji a okolním textem?</t>
  </si>
  <si>
    <t>Čísluje se správně podnadpis vyššího čísla než 1 po naformátování řádku textu před ním stylem "Číslovaný podnadpis" tak, že například z 2 je 3?</t>
  </si>
  <si>
    <t>Končí všechny věty textu (nikoliv popisky obrázků a tabulek) tečkou?</t>
  </si>
  <si>
    <t>Je v dokumentu správně nastaveno víceúrovňové číslování ve stylu 1.1.1. pro styl "Číslovaný podnadpis"?</t>
  </si>
  <si>
    <t>Má popis vodorovné osy odkazující se na buňku kontingenční tabulky s textem "Měsíc"?</t>
  </si>
  <si>
    <t>Je tabulka na listu "Seznam" setříděna vzestupně dle sloupce "Den"?</t>
  </si>
  <si>
    <t>Je číslo prvního číslovaného popisku tabulky i obrázku v dokumentu rovno jedné?</t>
  </si>
  <si>
    <t>Je font automatických čísel v pořádku?</t>
  </si>
  <si>
    <t>Čísluje se správně podnadpis vyššího čísla než 1 po zvětšení úrovně odsazení tak, že například z 2 je 1.1 a z následujícho čísla 2.1 je 1.2?</t>
  </si>
  <si>
    <t>Je aktuální tak, že se nemění, když se klikne na tlačítko "Aktualizovat"?</t>
  </si>
  <si>
    <t>Doplnění vzorců a třídění tabulky na listu "Seznam"</t>
  </si>
  <si>
    <t>Je v tabulce doplněn správný vzorec do sloupce "Rok"?</t>
  </si>
  <si>
    <t>Je v tabulce doplněn správný vzorec do sloupce "Měsíc"?</t>
  </si>
  <si>
    <t>Je v tabulce doplněn správný vzorec do sloupce "Den týdne"?</t>
  </si>
  <si>
    <t>Je v tabulce doplněn správný vzorec do sloupce "Mzdové náklady"?</t>
  </si>
  <si>
    <t>Je v tabulce doplněn správný vzorec do sloupce "Celkové náklady"?</t>
  </si>
  <si>
    <t>Je v tabulce doplněn správný vzorec do sloupce "Výsledek hospodaření"?</t>
  </si>
  <si>
    <t>Vzorec ve sloupci "M" na listu "Seznam"</t>
  </si>
  <si>
    <t>Odkazuje se vzorec na správné buňky?</t>
  </si>
  <si>
    <t>Je ve vzorci správná kombinace absolutního a relativního odkazování?</t>
  </si>
  <si>
    <t>Je vzorec konzistentní, protože vznikl roztažením z buňky "M2" do konce tabulky?</t>
  </si>
  <si>
    <t>Počítá vzorec kumultaivní sumy výsledku hospodaření v rámci stejné služby, roku a měsíce?</t>
  </si>
  <si>
    <t>Kontingenční tabulka na listu "Produktivita"</t>
  </si>
  <si>
    <t>Je na listu "Produktivita" vložena kontingenční tabulka?</t>
  </si>
  <si>
    <t>Má hodnoty produktivity zaokrouhleny na dvě desetinná místa?</t>
  </si>
  <si>
    <t>Bylo pro ni vytvořeno počítané pole s názvem "Produktivita"?</t>
  </si>
  <si>
    <t>Má pole "Produktivita" správný vzorec?</t>
  </si>
  <si>
    <t>Podmíněné formátování kontingenční tabulky</t>
  </si>
  <si>
    <t>Jsou buňky k formátování vybrány jako "Všechny buňky zobrazující Součet z Produktivita hodnot"?</t>
  </si>
  <si>
    <t>Kontingenční graf na listu "Produktivita"</t>
  </si>
  <si>
    <t>Je na listu "Produktivita" vložen kontingenční graf?</t>
  </si>
  <si>
    <t>Jsou buňky s nulovou hodnotou naformátovány neviditelnou bílou barvou pomocí podmíněného formátování?</t>
  </si>
  <si>
    <t>Jsou buňky se zápornou hodnotou naformátovány červenou barvou pomocí podmíněného formátování?</t>
  </si>
  <si>
    <t>Kontingenční tabulka na listu "Výnosy"</t>
  </si>
  <si>
    <t>Je na listu "Výnosy" vložena kontingenční tabulka?</t>
  </si>
  <si>
    <t>Má popisky řádků, sloupců a filtr dle zadání, a funkci "Součet z Produktivita"?</t>
  </si>
  <si>
    <t>Kontingenční graf na listu "Výnosy"</t>
  </si>
  <si>
    <t>Je na listu "Výnosy" vložen kontingenční graf?</t>
  </si>
  <si>
    <t>Kontingenční tabulka na listu "Služba"</t>
  </si>
  <si>
    <t>Je na listu "Služba" vložena kontingenční tabulka?</t>
  </si>
  <si>
    <t>Má popisky řádků, sloupců a filtr dle zadání, a funkci "Počet z Služba"?</t>
  </si>
  <si>
    <t>Je na listu "Služba" vložen sloupcový kontingenční graf?</t>
  </si>
  <si>
    <t>Má graf pod sloupci zobrazenou legendu s názvy služeb?</t>
  </si>
  <si>
    <t>Je délka legendy upravena tak, aby popisky na ní byly pod odpovídajícími sloupci?</t>
  </si>
  <si>
    <t>Jsou nad všemi sloupci zobrazeny hodnoty jejich délky pomocí popisků dat?</t>
  </si>
  <si>
    <t>Kontingenční graf na listu "Služba"</t>
  </si>
  <si>
    <t>Má název odkazující se na buňku se vzorcem, který vytváří správný text s rokem a měsícem dle nastavení filtru?</t>
  </si>
  <si>
    <t>Kontingenční tabulka na listu "Výsledek hospodaření"</t>
  </si>
  <si>
    <t>Je na listu "Výsledek hospodaření" vložena kontingenční tabulka?</t>
  </si>
  <si>
    <t>Kontingenční graf na listu "Výsledek hospodaření"</t>
  </si>
  <si>
    <t>Je na listu "Výsledek hospodaření" vložen kontingenční graf?</t>
  </si>
  <si>
    <t>Zobrazuje pomocí filtru jen sloupec se službou, která má nejvyšší počet dní v kontingenční tabulce na listu "Služba"?</t>
  </si>
  <si>
    <t>Má dny v popiscích řádků seřazeny vzestupně?</t>
  </si>
  <si>
    <t>Má graf pod sloupci zobrazenou legendu s názvem vybrané služby a s názvy sčítaných sloupců v tabulce na listu "Seznam"?</t>
  </si>
  <si>
    <t>Má popisky řádků a sloupců dle zadání, filtr stejný jako v tabulce na listu "Služba", a dvě funkce dle zadání?</t>
  </si>
  <si>
    <t>Jsou v sešitu názvy oblastí "Služba" a "Výsledek_hospodaření" odpovídajících sloupců na listu "Seznam"?</t>
  </si>
  <si>
    <t>Je adresa pojmenovaných oblastí taková, že neobsahuje prázdné řádky nebo nadpis a zahrnnuje všechny buňky s daty?</t>
  </si>
  <si>
    <t>Jsou v sešitu jen názvy oblastí nezbytné pro vzorce na listu "Whale Curve"?</t>
  </si>
  <si>
    <t>Tabulky pro výpočet velrybí křivky na listu "Whale Curve"</t>
  </si>
  <si>
    <t>Názvy oblastí vstupních dat pro velrybí křivku</t>
  </si>
  <si>
    <t>Je na listu "Whale Curve" seznam všech služeb vyskytujících se na listu "Seznam" obsahující navíc slovo "vše"?</t>
  </si>
  <si>
    <t>Je na listu "Whale Curve" na jednu buňku nastaveno ověření dat seznamem všech služeb včetně slova "vše"?</t>
  </si>
  <si>
    <t>Je oblast pro možné hodnoty ověřované buňky správně vybraná?</t>
  </si>
  <si>
    <t>Nastavení ověření dat seznamem na buňku na listu "Whale Curve"</t>
  </si>
  <si>
    <t>Dávají oba součty počtu dní s určitou službou a výsledku hospodaření stejné výsledky pro každou hodnotu ověřované buňky?</t>
  </si>
  <si>
    <t>Je na listu "Whale Curve" správný vzorec počítající šířku intervalu histogramu pro 100 intervalů?</t>
  </si>
  <si>
    <t>Je na listu "Whale Curve" tabulka počítající body velrybí křivky?</t>
  </si>
  <si>
    <t>Jsou v tabulce vedle první hodnoty ve sloupci "Interval" nuly?</t>
  </si>
  <si>
    <t>Má tabulka ve sloupci "Interval" v první buňce vzorec odkazující na maximum z dat?</t>
  </si>
  <si>
    <t>Má tabulka ve sloupci "Interval" ve druhé buňce správný vzorec s rozdílem předchozí hodnoty a šířky intervalu?</t>
  </si>
  <si>
    <t>Má tabulka ve sloupci "Počet dní s určitou službou" vložen správný vzorec?</t>
  </si>
  <si>
    <t>Má tabulka ve sloupci "Výsledek hospodaření" vložen správný vzorec?</t>
  </si>
  <si>
    <t>Jsou na listu "Whale Curve" správné vzorce počítající minimální a maximální hodnoty?</t>
  </si>
  <si>
    <t>Jsou na listu "Whale Curve" správné vzorce počítající součty počtu dní se službou a hospodářký výsledek ze vstupních dat?</t>
  </si>
  <si>
    <t>Jsou na listu "Whale Curve" vloženy vzorce sčítající sloupce "Počet dní s určitou službou" a "Výsledek hospodaření"?</t>
  </si>
  <si>
    <t>Je ve sloupci "% dní s určitou službou" správný vzorec se správnou kombinací absolutního a relativního adresování?</t>
  </si>
  <si>
    <t>Je ve sloupci "% výsledku hospodaření" správný vzorec se správnou kombinací absolutního a relativního adresování?</t>
  </si>
  <si>
    <t>Je ve sloupci "Kumulativní suma % dní s určitou službou" správný vzorec tak, aby po jeho roztažení do konce tabulky vyšel 100?</t>
  </si>
  <si>
    <t>Je ve sloupci "Kumulativní suma % výsledku hospodaření" správný vzorec tak, aby po jeho roztažení do konce tabulky vyšel 100?</t>
  </si>
  <si>
    <t>Má graf nadpis a popisky obou os?</t>
  </si>
  <si>
    <t>Čerpá nadpis grafu a popisky obou os svůj text z buněk listu stejného sešitu, na kterém je umístěn?</t>
  </si>
  <si>
    <t>Má graf vodorovnou i svislou mřížku tvořící čtverce o velikosti 10?</t>
  </si>
  <si>
    <t>Graf velrybí křivky na listu "Whale Curve"</t>
  </si>
  <si>
    <t>Je na listu "Whale Curve" graf?</t>
  </si>
  <si>
    <t>Má jeho datová řada správně vybrané oblasti dat?</t>
  </si>
  <si>
    <t>Má osa s popiskem "Kumulativní suma % dní s určitou službou" minimum 0 a maximum 100?</t>
  </si>
  <si>
    <t>Má osa s popiskem "Kumulativní suma % výsledku hospodaření" minimum 0 a maximum měnící se dle vybrané služby?</t>
  </si>
  <si>
    <t>Je psán celými větami? Jsou text, odkazy na obrázky a tabulky v textu, popisky a zdroje tabulek a obrázků stylisticky správné?</t>
  </si>
  <si>
    <t>Jsou všechny tabulky a obrázky ty samé, které jsou v odevzdaném excelovském souboru?</t>
  </si>
  <si>
    <t>Obsahuje kompletní kontingenční tabulku (tedy i s filtrem) prokuktivity práce?</t>
  </si>
  <si>
    <t>Obsahuje kontingenční graf k uvedené kontingenční tabulce produktivity práce?</t>
  </si>
  <si>
    <t>Obsahuje graf výnosů ze služeb?</t>
  </si>
  <si>
    <t>Obsahuje graf počtů dní, ve kterých probíhala služba?</t>
  </si>
  <si>
    <t>Obsahuje graf výsledku hospodaření?</t>
  </si>
  <si>
    <t>Obsahuje graf velrybí křivky?</t>
  </si>
  <si>
    <t>Jsou v jeho textu uvedeny všechny výsledky, které v něm dle vzorového vypracování mají být?</t>
  </si>
  <si>
    <t>Odpovídá celý text dokumentu tabulkám a grafům v něm uvedeným? Je dokument bez poznámek pod čarou?</t>
  </si>
  <si>
    <t>Kontingenční tabulka produktivity práce v textovém dokumentu</t>
  </si>
  <si>
    <t>Je vložena tak, že je editovatelná a bez propojení s excelovským souborem?</t>
  </si>
  <si>
    <t>Má svázány řádky tak, že se netrhají, kdyby se dostaly na konec stránky?</t>
  </si>
  <si>
    <t>Má obtékání textu nastaveno na "Žádné"?</t>
  </si>
  <si>
    <t>Má upravenou šířku sloupců tak, že nepřesahuje okraje stránky?</t>
  </si>
  <si>
    <t>Má upravenou velikost písma tak, že obsah všech buněk se vejde na jeden řádek?</t>
  </si>
  <si>
    <t>Je v textu na správných místech vloženo všech 11 odkazů na všechy tabulky a grafy?</t>
  </si>
  <si>
    <t>Má hodnoty s tisíci v čísle oddělenými mezerou?</t>
  </si>
  <si>
    <t>Jsou všechny vzorce konzistentní, protože vznikly roztažením z řádku č. 2 do konce tabulky?</t>
  </si>
  <si>
    <t>Má popisky řádků a sloupců dle zadání, a funkci "Součet z Výnosy"?</t>
  </si>
  <si>
    <t>Jsou všechny grafy vloženy ve vektorovém formátu?</t>
  </si>
  <si>
    <t>Jsou všechny grafy vloženy bez propojení s excelovským souborem?</t>
  </si>
  <si>
    <t>Jsou všechny grafy široké tak, aby nepřesahovaly okraje stránek?</t>
  </si>
  <si>
    <t>Jsou na všech grafech vidět čitelně kompletní popisky jejich prvků?</t>
  </si>
  <si>
    <t>Jsou všechny grafy zarovnány rovnoběžně s textem?</t>
  </si>
  <si>
    <t>Mají sloupce pro "Součet z Výsledek hospodaření" odlišnou barvu od sloupců pro jeho kumulativní sumu?</t>
  </si>
  <si>
    <t>Jsou vytvořena pouze dvě pravidla?</t>
  </si>
  <si>
    <t>Má v popiscích řádků jednotlivé dny bez seskupení?</t>
  </si>
  <si>
    <t>Má vzorec ve sloupci "Interval" správnou kombinaci absolutního a relativního adresování tak, aby mohl být roztažen?</t>
  </si>
  <si>
    <t>Je vzorec ve sloupci "Interval" roztažen do tolika řádků, aby jeho poslední hodnota poklesla pod minimum z dat?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</si>
</sst>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vertical="top" wrapText="1"/>
    </xf>
    <xf numFmtId="0" fontId="0" fillId="0" borderId="4" xfId="0" applyBorder="1"/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/>
    </xf>
  </cellXfs>
  <cellStyles count="1">
    <cellStyle name="Normální" xfId="0" builtinId="0"/>
  </cellStyles>
  <dxfs count="1"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E144"/>
  <sheetViews>
    <sheetView tabSelected="1" zoomScaleNormal="100" workbookViewId="0"/>
  </sheetViews>
  <sheetFormatPr defaultRowHeight="15" x14ac:dyDescent="0.25"/>
  <cols>
    <col min="1" max="1" width="20.7109375" customWidth="1"/>
    <col min="2" max="2" width="110.7109375" customWidth="1"/>
    <col min="4" max="4" width="10.85546875" bestFit="1" customWidth="1"/>
    <col min="5" max="5" width="10" customWidth="1"/>
  </cols>
  <sheetData>
    <row r="1" spans="1:5" ht="34.5" x14ac:dyDescent="0.25">
      <c r="A1" s="1" t="s">
        <v>2</v>
      </c>
      <c r="B1" s="1" t="s">
        <v>3</v>
      </c>
      <c r="C1" s="1" t="s">
        <v>4</v>
      </c>
      <c r="D1" s="3" t="s">
        <v>8</v>
      </c>
      <c r="E1" s="3" t="s">
        <v>7</v>
      </c>
    </row>
    <row r="2" spans="1:5" ht="15" customHeight="1" x14ac:dyDescent="0.25">
      <c r="A2" s="11" t="s">
        <v>49</v>
      </c>
      <c r="B2" s="2" t="s">
        <v>50</v>
      </c>
      <c r="C2" s="2" t="s">
        <v>0</v>
      </c>
      <c r="D2" s="8">
        <f>IF(AND(C2=List2!$A$1,C3=List2!$A$1,C4=List2!$A$1,C5=List2!$A$1,C6=List2!$A$1,C7=List2!$A$1,C8=List2!$A$1,C9=List2!$A$1)=FALSE,0,E2)</f>
        <v>1</v>
      </c>
      <c r="E2" s="8">
        <v>1</v>
      </c>
    </row>
    <row r="3" spans="1:5" ht="15" customHeight="1" x14ac:dyDescent="0.25">
      <c r="A3" s="11"/>
      <c r="B3" s="2" t="s">
        <v>51</v>
      </c>
      <c r="C3" s="2" t="s">
        <v>0</v>
      </c>
      <c r="D3" s="8"/>
      <c r="E3" s="8"/>
    </row>
    <row r="4" spans="1:5" ht="15" customHeight="1" x14ac:dyDescent="0.25">
      <c r="A4" s="11"/>
      <c r="B4" s="2" t="s">
        <v>52</v>
      </c>
      <c r="C4" s="2" t="s">
        <v>0</v>
      </c>
      <c r="D4" s="8"/>
      <c r="E4" s="8"/>
    </row>
    <row r="5" spans="1:5" ht="15" customHeight="1" x14ac:dyDescent="0.25">
      <c r="A5" s="11"/>
      <c r="B5" s="2" t="s">
        <v>53</v>
      </c>
      <c r="C5" s="2" t="s">
        <v>0</v>
      </c>
      <c r="D5" s="8"/>
      <c r="E5" s="8"/>
    </row>
    <row r="6" spans="1:5" ht="15" customHeight="1" x14ac:dyDescent="0.25">
      <c r="A6" s="11"/>
      <c r="B6" s="2" t="s">
        <v>54</v>
      </c>
      <c r="C6" s="2" t="s">
        <v>0</v>
      </c>
      <c r="D6" s="8"/>
      <c r="E6" s="8"/>
    </row>
    <row r="7" spans="1:5" ht="15" customHeight="1" x14ac:dyDescent="0.25">
      <c r="A7" s="11"/>
      <c r="B7" s="2" t="s">
        <v>55</v>
      </c>
      <c r="C7" s="2" t="s">
        <v>0</v>
      </c>
      <c r="D7" s="8"/>
      <c r="E7" s="8"/>
    </row>
    <row r="8" spans="1:5" ht="15" customHeight="1" x14ac:dyDescent="0.25">
      <c r="A8" s="11"/>
      <c r="B8" s="2" t="s">
        <v>144</v>
      </c>
      <c r="C8" s="2" t="s">
        <v>0</v>
      </c>
      <c r="D8" s="8"/>
      <c r="E8" s="8"/>
    </row>
    <row r="9" spans="1:5" x14ac:dyDescent="0.25">
      <c r="A9" s="11"/>
      <c r="B9" s="2" t="s">
        <v>44</v>
      </c>
      <c r="C9" s="2" t="s">
        <v>0</v>
      </c>
      <c r="D9" s="8"/>
      <c r="E9" s="8"/>
    </row>
    <row r="10" spans="1:5" x14ac:dyDescent="0.25">
      <c r="A10" s="11" t="s">
        <v>56</v>
      </c>
      <c r="B10" s="2" t="s">
        <v>60</v>
      </c>
      <c r="C10" s="2" t="s">
        <v>0</v>
      </c>
      <c r="D10" s="8">
        <f>IF(AND(C10=List2!$A$1,C11=List2!$A$1,C12=List2!$A$1,C13=List2!$A$1)=FALSE,0,E10)</f>
        <v>1</v>
      </c>
      <c r="E10" s="8">
        <v>1</v>
      </c>
    </row>
    <row r="11" spans="1:5" x14ac:dyDescent="0.25">
      <c r="A11" s="11"/>
      <c r="B11" s="2" t="s">
        <v>57</v>
      </c>
      <c r="C11" s="2" t="s">
        <v>0</v>
      </c>
      <c r="D11" s="8"/>
      <c r="E11" s="8"/>
    </row>
    <row r="12" spans="1:5" x14ac:dyDescent="0.25">
      <c r="A12" s="11"/>
      <c r="B12" s="2" t="s">
        <v>58</v>
      </c>
      <c r="C12" s="2" t="s">
        <v>0</v>
      </c>
      <c r="D12" s="8"/>
      <c r="E12" s="8"/>
    </row>
    <row r="13" spans="1:5" x14ac:dyDescent="0.25">
      <c r="A13" s="11"/>
      <c r="B13" s="2" t="s">
        <v>59</v>
      </c>
      <c r="C13" s="2" t="s">
        <v>0</v>
      </c>
      <c r="D13" s="8"/>
      <c r="E13" s="8"/>
    </row>
    <row r="14" spans="1:5" ht="15" customHeight="1" x14ac:dyDescent="0.25">
      <c r="A14" s="13" t="s">
        <v>61</v>
      </c>
      <c r="B14" s="2" t="s">
        <v>62</v>
      </c>
      <c r="C14" s="2" t="s">
        <v>0</v>
      </c>
      <c r="D14" s="9">
        <f>IF(AND(C14=List2!$A$1,C15=List2!$A$1,C16=List2!$A$1,C17=List2!$A$1,C18=List2!$A$1,C19=List2!$A$1,C20=List2!$A$1,C21=List2!$A$1,C22=List2!$A$1,C23=List2!$A$1,C24=List2!$A$1,C25=List2!$A$1,C26=List2!$A$1)=FALSE,0,E14)</f>
        <v>1</v>
      </c>
      <c r="E14" s="9">
        <v>1</v>
      </c>
    </row>
    <row r="15" spans="1:5" x14ac:dyDescent="0.25">
      <c r="A15" s="14"/>
      <c r="B15" s="2" t="s">
        <v>64</v>
      </c>
      <c r="C15" s="2" t="s">
        <v>0</v>
      </c>
      <c r="D15" s="10"/>
      <c r="E15" s="10"/>
    </row>
    <row r="16" spans="1:5" x14ac:dyDescent="0.25">
      <c r="A16" s="14"/>
      <c r="B16" s="2" t="s">
        <v>65</v>
      </c>
      <c r="C16" s="2" t="s">
        <v>0</v>
      </c>
      <c r="D16" s="10"/>
      <c r="E16" s="10"/>
    </row>
    <row r="17" spans="1:5" x14ac:dyDescent="0.25">
      <c r="A17" s="14"/>
      <c r="B17" s="2" t="s">
        <v>74</v>
      </c>
      <c r="C17" s="2" t="s">
        <v>0</v>
      </c>
      <c r="D17" s="10"/>
      <c r="E17" s="10"/>
    </row>
    <row r="18" spans="1:5" x14ac:dyDescent="0.25">
      <c r="A18" s="14"/>
      <c r="B18" s="2" t="s">
        <v>48</v>
      </c>
      <c r="C18" s="2" t="s">
        <v>0</v>
      </c>
      <c r="D18" s="10"/>
      <c r="E18" s="10"/>
    </row>
    <row r="19" spans="1:5" x14ac:dyDescent="0.25">
      <c r="A19" s="14"/>
      <c r="B19" s="2" t="s">
        <v>29</v>
      </c>
      <c r="C19" s="2" t="s">
        <v>0</v>
      </c>
      <c r="D19" s="10"/>
      <c r="E19" s="10"/>
    </row>
    <row r="20" spans="1:5" x14ac:dyDescent="0.25">
      <c r="A20" s="14"/>
      <c r="B20" s="2" t="s">
        <v>63</v>
      </c>
      <c r="C20" s="2" t="s">
        <v>0</v>
      </c>
      <c r="D20" s="10"/>
      <c r="E20" s="10"/>
    </row>
    <row r="21" spans="1:5" ht="15" customHeight="1" x14ac:dyDescent="0.25">
      <c r="A21" s="14"/>
      <c r="B21" s="2" t="s">
        <v>6</v>
      </c>
      <c r="C21" s="2" t="s">
        <v>0</v>
      </c>
      <c r="D21" s="10"/>
      <c r="E21" s="10"/>
    </row>
    <row r="22" spans="1:5" ht="15" customHeight="1" x14ac:dyDescent="0.25">
      <c r="A22" s="13" t="s">
        <v>68</v>
      </c>
      <c r="B22" s="2" t="s">
        <v>69</v>
      </c>
      <c r="C22" s="2" t="s">
        <v>0</v>
      </c>
      <c r="D22" s="10"/>
      <c r="E22" s="10"/>
    </row>
    <row r="23" spans="1:5" ht="15" customHeight="1" x14ac:dyDescent="0.25">
      <c r="A23" s="14"/>
      <c r="B23" s="2" t="s">
        <v>31</v>
      </c>
      <c r="C23" s="2" t="s">
        <v>0</v>
      </c>
      <c r="D23" s="10"/>
      <c r="E23" s="10"/>
    </row>
    <row r="24" spans="1:5" ht="15" customHeight="1" x14ac:dyDescent="0.25">
      <c r="A24" s="14"/>
      <c r="B24" s="2" t="s">
        <v>37</v>
      </c>
      <c r="C24" s="2" t="s">
        <v>0</v>
      </c>
      <c r="D24" s="10"/>
      <c r="E24" s="10"/>
    </row>
    <row r="25" spans="1:5" ht="15" customHeight="1" x14ac:dyDescent="0.25">
      <c r="A25" s="14"/>
      <c r="B25" s="2" t="s">
        <v>35</v>
      </c>
      <c r="C25" s="2" t="s">
        <v>0</v>
      </c>
      <c r="D25" s="10"/>
      <c r="E25" s="10"/>
    </row>
    <row r="26" spans="1:5" ht="15" customHeight="1" x14ac:dyDescent="0.25">
      <c r="A26" s="15"/>
      <c r="B26" s="2" t="s">
        <v>43</v>
      </c>
      <c r="C26" s="2" t="s">
        <v>0</v>
      </c>
      <c r="D26" s="12"/>
      <c r="E26" s="12"/>
    </row>
    <row r="27" spans="1:5" ht="15" customHeight="1" x14ac:dyDescent="0.25">
      <c r="A27" s="11" t="s">
        <v>66</v>
      </c>
      <c r="B27" s="2" t="s">
        <v>70</v>
      </c>
      <c r="C27" s="2" t="s">
        <v>0</v>
      </c>
      <c r="D27" s="8">
        <f>IF(AND(C27=List2!$A$1,C28=List2!$A$1,C29=List2!$A$1,C30=List2!$A$1)=FALSE,0,E27)</f>
        <v>1</v>
      </c>
      <c r="E27" s="8">
        <v>1</v>
      </c>
    </row>
    <row r="28" spans="1:5" ht="15" customHeight="1" x14ac:dyDescent="0.25">
      <c r="A28" s="11"/>
      <c r="B28" s="2" t="s">
        <v>71</v>
      </c>
      <c r="C28" s="2" t="s">
        <v>0</v>
      </c>
      <c r="D28" s="8"/>
      <c r="E28" s="8"/>
    </row>
    <row r="29" spans="1:5" ht="15" customHeight="1" x14ac:dyDescent="0.25">
      <c r="A29" s="11"/>
      <c r="B29" s="7" t="s">
        <v>67</v>
      </c>
      <c r="C29" s="7" t="s">
        <v>0</v>
      </c>
      <c r="D29" s="8"/>
      <c r="E29" s="8"/>
    </row>
    <row r="30" spans="1:5" ht="15" customHeight="1" x14ac:dyDescent="0.25">
      <c r="A30" s="11"/>
      <c r="B30" s="2" t="s">
        <v>152</v>
      </c>
      <c r="C30" s="2" t="s">
        <v>0</v>
      </c>
      <c r="D30" s="8"/>
      <c r="E30" s="8"/>
    </row>
    <row r="31" spans="1:5" x14ac:dyDescent="0.25">
      <c r="A31" s="11" t="s">
        <v>72</v>
      </c>
      <c r="B31" s="2" t="s">
        <v>73</v>
      </c>
      <c r="C31" s="2" t="s">
        <v>0</v>
      </c>
      <c r="D31" s="9">
        <f>IF(AND(C31=List2!$A$1,C32=List2!$A$1,C33=List2!$A$1,C34=List2!$A$1,C35=List2!$A$1,C36=List2!$A$1,C37=List2!$A$1,C38=List2!$A$1,C39=List2!$A$1,C40=List2!$A$1,C41=List2!$A$1)=FALSE,0,E31)</f>
        <v>1</v>
      </c>
      <c r="E31" s="9">
        <v>1</v>
      </c>
    </row>
    <row r="32" spans="1:5" x14ac:dyDescent="0.25">
      <c r="A32" s="11"/>
      <c r="B32" s="2" t="s">
        <v>145</v>
      </c>
      <c r="C32" s="2" t="s">
        <v>0</v>
      </c>
      <c r="D32" s="10"/>
      <c r="E32" s="10"/>
    </row>
    <row r="33" spans="1:5" x14ac:dyDescent="0.25">
      <c r="A33" s="11"/>
      <c r="B33" s="2" t="s">
        <v>48</v>
      </c>
      <c r="C33" s="2" t="s">
        <v>0</v>
      </c>
      <c r="D33" s="10"/>
      <c r="E33" s="10"/>
    </row>
    <row r="34" spans="1:5" x14ac:dyDescent="0.25">
      <c r="A34" s="11"/>
      <c r="B34" s="2" t="s">
        <v>29</v>
      </c>
      <c r="C34" s="2" t="s">
        <v>0</v>
      </c>
      <c r="D34" s="10"/>
      <c r="E34" s="10"/>
    </row>
    <row r="35" spans="1:5" x14ac:dyDescent="0.25">
      <c r="A35" s="11"/>
      <c r="B35" s="2" t="s">
        <v>143</v>
      </c>
      <c r="C35" s="2" t="s">
        <v>0</v>
      </c>
      <c r="D35" s="10"/>
      <c r="E35" s="10"/>
    </row>
    <row r="36" spans="1:5" x14ac:dyDescent="0.25">
      <c r="A36" s="11"/>
      <c r="B36" s="2" t="s">
        <v>6</v>
      </c>
      <c r="C36" s="2" t="s">
        <v>0</v>
      </c>
      <c r="D36" s="10"/>
      <c r="E36" s="10"/>
    </row>
    <row r="37" spans="1:5" x14ac:dyDescent="0.25">
      <c r="A37" s="11" t="s">
        <v>75</v>
      </c>
      <c r="B37" s="2" t="s">
        <v>76</v>
      </c>
      <c r="C37" s="2" t="s">
        <v>0</v>
      </c>
      <c r="D37" s="10"/>
      <c r="E37" s="10"/>
    </row>
    <row r="38" spans="1:5" x14ac:dyDescent="0.25">
      <c r="A38" s="11"/>
      <c r="B38" s="2" t="s">
        <v>31</v>
      </c>
      <c r="C38" s="2" t="s">
        <v>0</v>
      </c>
      <c r="D38" s="10"/>
      <c r="E38" s="10"/>
    </row>
    <row r="39" spans="1:5" x14ac:dyDescent="0.25">
      <c r="A39" s="11"/>
      <c r="B39" s="2" t="s">
        <v>37</v>
      </c>
      <c r="C39" s="2" t="s">
        <v>0</v>
      </c>
      <c r="D39" s="10"/>
      <c r="E39" s="10"/>
    </row>
    <row r="40" spans="1:5" x14ac:dyDescent="0.25">
      <c r="A40" s="11"/>
      <c r="B40" s="2" t="s">
        <v>35</v>
      </c>
      <c r="C40" s="2" t="s">
        <v>0</v>
      </c>
      <c r="D40" s="10"/>
      <c r="E40" s="10"/>
    </row>
    <row r="41" spans="1:5" x14ac:dyDescent="0.25">
      <c r="A41" s="11"/>
      <c r="B41" s="2" t="s">
        <v>43</v>
      </c>
      <c r="C41" s="2" t="s">
        <v>0</v>
      </c>
      <c r="D41" s="12"/>
      <c r="E41" s="12"/>
    </row>
    <row r="42" spans="1:5" ht="15" customHeight="1" x14ac:dyDescent="0.25">
      <c r="A42" s="13" t="s">
        <v>77</v>
      </c>
      <c r="B42" s="2" t="s">
        <v>78</v>
      </c>
      <c r="C42" s="2" t="s">
        <v>0</v>
      </c>
      <c r="D42" s="9">
        <f>IF(AND(C42=List2!$A$1,C43=List2!$A$1,C44=List2!$A$1,C45=List2!$A$1,C46=List2!$A$1,C47=List2!$A$1,C48=List2!$A$1,C49=List2!$A$1,C50=List2!$A$1,C51=List2!$A$1,C52=List2!$A$1,C53=List2!$A$1)=FALSE,0,E42)</f>
        <v>1</v>
      </c>
      <c r="E42" s="9">
        <v>1</v>
      </c>
    </row>
    <row r="43" spans="1:5" x14ac:dyDescent="0.25">
      <c r="A43" s="14"/>
      <c r="B43" s="2" t="s">
        <v>79</v>
      </c>
      <c r="C43" s="2" t="s">
        <v>0</v>
      </c>
      <c r="D43" s="10"/>
      <c r="E43" s="10"/>
    </row>
    <row r="44" spans="1:5" x14ac:dyDescent="0.25">
      <c r="A44" s="14"/>
      <c r="B44" s="2" t="s">
        <v>48</v>
      </c>
      <c r="C44" s="2" t="s">
        <v>0</v>
      </c>
      <c r="D44" s="10"/>
      <c r="E44" s="10"/>
    </row>
    <row r="45" spans="1:5" x14ac:dyDescent="0.25">
      <c r="A45" s="14"/>
      <c r="B45" s="2" t="s">
        <v>29</v>
      </c>
      <c r="C45" s="2" t="s">
        <v>0</v>
      </c>
      <c r="D45" s="10"/>
      <c r="E45" s="10"/>
    </row>
    <row r="46" spans="1:5" ht="15" customHeight="1" x14ac:dyDescent="0.25">
      <c r="A46" s="14"/>
      <c r="B46" s="2" t="s">
        <v>6</v>
      </c>
      <c r="C46" s="2" t="s">
        <v>0</v>
      </c>
      <c r="D46" s="10"/>
      <c r="E46" s="10"/>
    </row>
    <row r="47" spans="1:5" ht="15" customHeight="1" x14ac:dyDescent="0.25">
      <c r="A47" s="13" t="s">
        <v>84</v>
      </c>
      <c r="B47" s="2" t="s">
        <v>80</v>
      </c>
      <c r="C47" s="2" t="s">
        <v>0</v>
      </c>
      <c r="D47" s="10"/>
      <c r="E47" s="10"/>
    </row>
    <row r="48" spans="1:5" ht="15" customHeight="1" x14ac:dyDescent="0.25">
      <c r="A48" s="14"/>
      <c r="B48" s="2" t="s">
        <v>37</v>
      </c>
      <c r="C48" s="2" t="s">
        <v>0</v>
      </c>
      <c r="D48" s="10"/>
      <c r="E48" s="10"/>
    </row>
    <row r="49" spans="1:5" ht="15" customHeight="1" x14ac:dyDescent="0.25">
      <c r="A49" s="14"/>
      <c r="B49" s="2" t="s">
        <v>35</v>
      </c>
      <c r="C49" s="2" t="s">
        <v>0</v>
      </c>
      <c r="D49" s="10"/>
      <c r="E49" s="10"/>
    </row>
    <row r="50" spans="1:5" ht="15" customHeight="1" x14ac:dyDescent="0.25">
      <c r="A50" s="14"/>
      <c r="B50" s="2" t="s">
        <v>81</v>
      </c>
      <c r="C50" s="2" t="s">
        <v>0</v>
      </c>
      <c r="D50" s="10"/>
      <c r="E50" s="10"/>
    </row>
    <row r="51" spans="1:5" ht="15" customHeight="1" x14ac:dyDescent="0.25">
      <c r="A51" s="14"/>
      <c r="B51" s="2" t="s">
        <v>82</v>
      </c>
      <c r="C51" s="2" t="s">
        <v>0</v>
      </c>
      <c r="D51" s="10"/>
      <c r="E51" s="10"/>
    </row>
    <row r="52" spans="1:5" ht="15" customHeight="1" x14ac:dyDescent="0.25">
      <c r="A52" s="14"/>
      <c r="B52" s="2" t="s">
        <v>83</v>
      </c>
      <c r="C52" s="2" t="s">
        <v>0</v>
      </c>
      <c r="D52" s="10"/>
      <c r="E52" s="10"/>
    </row>
    <row r="53" spans="1:5" ht="15" customHeight="1" x14ac:dyDescent="0.25">
      <c r="A53" s="15"/>
      <c r="B53" s="2" t="s">
        <v>85</v>
      </c>
      <c r="C53" s="2" t="s">
        <v>0</v>
      </c>
      <c r="D53" s="12"/>
      <c r="E53" s="12"/>
    </row>
    <row r="54" spans="1:5" ht="15" customHeight="1" x14ac:dyDescent="0.25">
      <c r="A54" s="13" t="s">
        <v>86</v>
      </c>
      <c r="B54" s="2" t="s">
        <v>87</v>
      </c>
      <c r="C54" s="2" t="s">
        <v>0</v>
      </c>
      <c r="D54" s="9">
        <f>IF(AND(C54=List2!$A$1,C55=List2!$A$1,C56=List2!$A$1,C57=List2!$A$1,C58=List2!$A$1,C59=List2!$A$1,C60=List2!$A$1,C61=List2!$A$1,C62=List2!$A$1,C63=List2!$A$1,C64=List2!$A$1,C65=List2!$A$1,C66=List2!$A$1,C67=List2!$A$1)=FALSE,0,E54)</f>
        <v>1</v>
      </c>
      <c r="E54" s="9">
        <v>1</v>
      </c>
    </row>
    <row r="55" spans="1:5" ht="15" customHeight="1" x14ac:dyDescent="0.25">
      <c r="A55" s="14"/>
      <c r="B55" s="2" t="s">
        <v>93</v>
      </c>
      <c r="C55" s="2" t="s">
        <v>0</v>
      </c>
      <c r="D55" s="10"/>
      <c r="E55" s="10"/>
    </row>
    <row r="56" spans="1:5" ht="15" customHeight="1" x14ac:dyDescent="0.25">
      <c r="A56" s="14"/>
      <c r="B56" s="2" t="s">
        <v>90</v>
      </c>
      <c r="C56" s="2" t="s">
        <v>0</v>
      </c>
      <c r="D56" s="10"/>
      <c r="E56" s="10"/>
    </row>
    <row r="57" spans="1:5" ht="15" customHeight="1" x14ac:dyDescent="0.25">
      <c r="A57" s="14"/>
      <c r="B57" s="7" t="s">
        <v>153</v>
      </c>
      <c r="C57" s="7" t="s">
        <v>0</v>
      </c>
      <c r="D57" s="10"/>
      <c r="E57" s="10"/>
    </row>
    <row r="58" spans="1:5" ht="15" customHeight="1" x14ac:dyDescent="0.25">
      <c r="A58" s="14"/>
      <c r="B58" s="2" t="s">
        <v>91</v>
      </c>
      <c r="C58" s="2" t="s">
        <v>0</v>
      </c>
      <c r="D58" s="10"/>
      <c r="E58" s="10"/>
    </row>
    <row r="59" spans="1:5" ht="15" customHeight="1" x14ac:dyDescent="0.25">
      <c r="A59" s="14"/>
      <c r="B59" s="2" t="s">
        <v>48</v>
      </c>
      <c r="C59" s="2" t="s">
        <v>0</v>
      </c>
      <c r="D59" s="10"/>
      <c r="E59" s="10"/>
    </row>
    <row r="60" spans="1:5" ht="15" customHeight="1" x14ac:dyDescent="0.25">
      <c r="A60" s="14"/>
      <c r="B60" s="2" t="s">
        <v>29</v>
      </c>
      <c r="C60" s="2" t="s">
        <v>0</v>
      </c>
      <c r="D60" s="10"/>
      <c r="E60" s="10"/>
    </row>
    <row r="61" spans="1:5" ht="15" customHeight="1" x14ac:dyDescent="0.25">
      <c r="A61" s="14"/>
      <c r="B61" s="2" t="s">
        <v>6</v>
      </c>
      <c r="C61" s="2" t="s">
        <v>0</v>
      </c>
      <c r="D61" s="10"/>
      <c r="E61" s="10"/>
    </row>
    <row r="62" spans="1:5" ht="15" customHeight="1" x14ac:dyDescent="0.25">
      <c r="A62" s="13" t="s">
        <v>88</v>
      </c>
      <c r="B62" s="2" t="s">
        <v>89</v>
      </c>
      <c r="C62" s="2" t="s">
        <v>0</v>
      </c>
      <c r="D62" s="10"/>
      <c r="E62" s="10"/>
    </row>
    <row r="63" spans="1:5" ht="15" customHeight="1" x14ac:dyDescent="0.25">
      <c r="A63" s="14"/>
      <c r="B63" s="2" t="s">
        <v>31</v>
      </c>
      <c r="C63" s="2" t="s">
        <v>0</v>
      </c>
      <c r="D63" s="10"/>
      <c r="E63" s="10"/>
    </row>
    <row r="64" spans="1:5" ht="15" customHeight="1" x14ac:dyDescent="0.25">
      <c r="A64" s="14"/>
      <c r="B64" s="6" t="s">
        <v>151</v>
      </c>
      <c r="C64" s="6" t="s">
        <v>0</v>
      </c>
      <c r="D64" s="10"/>
      <c r="E64" s="10"/>
    </row>
    <row r="65" spans="1:5" ht="15" customHeight="1" x14ac:dyDescent="0.25">
      <c r="A65" s="14"/>
      <c r="B65" s="2" t="s">
        <v>37</v>
      </c>
      <c r="C65" s="2" t="s">
        <v>0</v>
      </c>
      <c r="D65" s="10"/>
      <c r="E65" s="10"/>
    </row>
    <row r="66" spans="1:5" ht="15" customHeight="1" x14ac:dyDescent="0.25">
      <c r="A66" s="14"/>
      <c r="B66" s="2" t="s">
        <v>35</v>
      </c>
      <c r="C66" s="2" t="s">
        <v>0</v>
      </c>
      <c r="D66" s="10"/>
      <c r="E66" s="10"/>
    </row>
    <row r="67" spans="1:5" ht="15" customHeight="1" x14ac:dyDescent="0.25">
      <c r="A67" s="14"/>
      <c r="B67" s="2" t="s">
        <v>92</v>
      </c>
      <c r="C67" s="2" t="s">
        <v>0</v>
      </c>
      <c r="D67" s="10"/>
      <c r="E67" s="10"/>
    </row>
    <row r="68" spans="1:5" ht="15" customHeight="1" x14ac:dyDescent="0.25">
      <c r="A68" s="11" t="s">
        <v>98</v>
      </c>
      <c r="B68" s="2" t="s">
        <v>94</v>
      </c>
      <c r="C68" s="2" t="s">
        <v>0</v>
      </c>
      <c r="D68" s="8">
        <f>IF(AND(C68=List2!$A$1,C69=List2!$A$1,C70=List2!$A$1)=FALSE,0,E68)</f>
        <v>1</v>
      </c>
      <c r="E68" s="8">
        <v>1</v>
      </c>
    </row>
    <row r="69" spans="1:5" ht="15" customHeight="1" x14ac:dyDescent="0.25">
      <c r="A69" s="11"/>
      <c r="B69" s="2" t="s">
        <v>95</v>
      </c>
      <c r="C69" s="2" t="s">
        <v>0</v>
      </c>
      <c r="D69" s="8"/>
      <c r="E69" s="8"/>
    </row>
    <row r="70" spans="1:5" ht="15" customHeight="1" x14ac:dyDescent="0.25">
      <c r="A70" s="11"/>
      <c r="B70" s="2" t="s">
        <v>96</v>
      </c>
      <c r="C70" s="2" t="s">
        <v>0</v>
      </c>
      <c r="D70" s="8"/>
      <c r="E70" s="8"/>
    </row>
    <row r="71" spans="1:5" ht="15" customHeight="1" x14ac:dyDescent="0.25">
      <c r="A71" s="11" t="s">
        <v>102</v>
      </c>
      <c r="B71" s="2" t="s">
        <v>99</v>
      </c>
      <c r="C71" s="2" t="s">
        <v>0</v>
      </c>
      <c r="D71" s="8">
        <f>IF(AND(C71=List2!$A$1,C72=List2!$A$1,C73=List2!$A$1)=FALSE,0,E71)</f>
        <v>1</v>
      </c>
      <c r="E71" s="8">
        <v>1</v>
      </c>
    </row>
    <row r="72" spans="1:5" ht="15" customHeight="1" x14ac:dyDescent="0.25">
      <c r="A72" s="11"/>
      <c r="B72" s="2" t="s">
        <v>100</v>
      </c>
      <c r="C72" s="2" t="s">
        <v>0</v>
      </c>
      <c r="D72" s="8"/>
      <c r="E72" s="8"/>
    </row>
    <row r="73" spans="1:5" ht="15" customHeight="1" x14ac:dyDescent="0.25">
      <c r="A73" s="11"/>
      <c r="B73" s="2" t="s">
        <v>101</v>
      </c>
      <c r="C73" s="2" t="s">
        <v>0</v>
      </c>
      <c r="D73" s="8"/>
      <c r="E73" s="8"/>
    </row>
    <row r="74" spans="1:5" ht="15" customHeight="1" x14ac:dyDescent="0.25">
      <c r="A74" s="11" t="s">
        <v>97</v>
      </c>
      <c r="B74" s="2" t="s">
        <v>111</v>
      </c>
      <c r="C74" s="2" t="s">
        <v>0</v>
      </c>
      <c r="D74" s="8">
        <f>IF(AND(C74=List2!$A$1,C75=List2!$A$1,C76=List2!$A$1)=FALSE,0,E74)</f>
        <v>1</v>
      </c>
      <c r="E74" s="8">
        <v>1</v>
      </c>
    </row>
    <row r="75" spans="1:5" ht="15" customHeight="1" x14ac:dyDescent="0.25">
      <c r="A75" s="11"/>
      <c r="B75" s="2" t="s">
        <v>104</v>
      </c>
      <c r="C75" s="2" t="s">
        <v>0</v>
      </c>
      <c r="D75" s="8"/>
      <c r="E75" s="8"/>
    </row>
    <row r="76" spans="1:5" ht="15" customHeight="1" x14ac:dyDescent="0.25">
      <c r="A76" s="11"/>
      <c r="B76" s="2" t="s">
        <v>112</v>
      </c>
      <c r="C76" s="2" t="s">
        <v>0</v>
      </c>
      <c r="D76" s="8"/>
      <c r="E76" s="8"/>
    </row>
    <row r="77" spans="1:5" ht="15" customHeight="1" x14ac:dyDescent="0.25">
      <c r="A77" s="11"/>
      <c r="B77" s="2" t="s">
        <v>105</v>
      </c>
      <c r="C77" s="2" t="s">
        <v>0</v>
      </c>
      <c r="D77" s="8">
        <f>IF(AND(C77=List2!$A$1,C78=List2!$A$1,C79=List2!$A$1,C80=List2!$A$1,C81=List2!$A$1,C82=List2!$A$1,C83=List2!$A$1,C84=List2!$A$1,C85=List2!$A$1,C86=List2!$A$1,C87=List2!$A$1,C88=List2!$A$1,C89=List2!$A$1,C90=List2!$A$1)=FALSE,0,E77)</f>
        <v>1</v>
      </c>
      <c r="E77" s="8">
        <v>1</v>
      </c>
    </row>
    <row r="78" spans="1:5" ht="15" customHeight="1" x14ac:dyDescent="0.25">
      <c r="A78" s="11"/>
      <c r="B78" s="2" t="s">
        <v>107</v>
      </c>
      <c r="C78" s="2" t="s">
        <v>0</v>
      </c>
      <c r="D78" s="8"/>
      <c r="E78" s="8"/>
    </row>
    <row r="79" spans="1:5" ht="15" customHeight="1" x14ac:dyDescent="0.25">
      <c r="A79" s="11"/>
      <c r="B79" s="2" t="s">
        <v>106</v>
      </c>
      <c r="C79" s="2" t="s">
        <v>0</v>
      </c>
      <c r="D79" s="8"/>
      <c r="E79" s="8"/>
    </row>
    <row r="80" spans="1:5" ht="15" customHeight="1" x14ac:dyDescent="0.25">
      <c r="A80" s="11"/>
      <c r="B80" s="2" t="s">
        <v>108</v>
      </c>
      <c r="C80" s="2" t="s">
        <v>0</v>
      </c>
      <c r="D80" s="8"/>
      <c r="E80" s="8"/>
    </row>
    <row r="81" spans="1:5" ht="15" customHeight="1" x14ac:dyDescent="0.25">
      <c r="A81" s="11"/>
      <c r="B81" s="2" t="s">
        <v>154</v>
      </c>
      <c r="C81" s="2" t="s">
        <v>0</v>
      </c>
      <c r="D81" s="8"/>
      <c r="E81" s="8"/>
    </row>
    <row r="82" spans="1:5" ht="15" customHeight="1" x14ac:dyDescent="0.25">
      <c r="A82" s="11"/>
      <c r="B82" s="2" t="s">
        <v>155</v>
      </c>
      <c r="C82" s="2" t="s">
        <v>0</v>
      </c>
      <c r="D82" s="8"/>
      <c r="E82" s="8"/>
    </row>
    <row r="83" spans="1:5" ht="15" customHeight="1" x14ac:dyDescent="0.25">
      <c r="A83" s="11"/>
      <c r="B83" s="2" t="s">
        <v>109</v>
      </c>
      <c r="C83" s="2" t="s">
        <v>0</v>
      </c>
      <c r="D83" s="8"/>
      <c r="E83" s="8"/>
    </row>
    <row r="84" spans="1:5" ht="15" customHeight="1" x14ac:dyDescent="0.25">
      <c r="A84" s="11"/>
      <c r="B84" s="2" t="s">
        <v>110</v>
      </c>
      <c r="C84" s="2" t="s">
        <v>0</v>
      </c>
      <c r="D84" s="8"/>
      <c r="E84" s="8"/>
    </row>
    <row r="85" spans="1:5" ht="15" customHeight="1" x14ac:dyDescent="0.25">
      <c r="A85" s="11"/>
      <c r="B85" s="2" t="s">
        <v>113</v>
      </c>
      <c r="C85" s="2" t="s">
        <v>0</v>
      </c>
      <c r="D85" s="8"/>
      <c r="E85" s="8"/>
    </row>
    <row r="86" spans="1:5" ht="15" customHeight="1" x14ac:dyDescent="0.25">
      <c r="A86" s="11"/>
      <c r="B86" s="2" t="s">
        <v>103</v>
      </c>
      <c r="C86" s="2" t="s">
        <v>0</v>
      </c>
      <c r="D86" s="8"/>
      <c r="E86" s="8"/>
    </row>
    <row r="87" spans="1:5" ht="15" customHeight="1" x14ac:dyDescent="0.25">
      <c r="A87" s="11"/>
      <c r="B87" s="2" t="s">
        <v>114</v>
      </c>
      <c r="C87" s="2" t="s">
        <v>0</v>
      </c>
      <c r="D87" s="8"/>
      <c r="E87" s="8"/>
    </row>
    <row r="88" spans="1:5" ht="15" customHeight="1" x14ac:dyDescent="0.25">
      <c r="A88" s="11"/>
      <c r="B88" s="2" t="s">
        <v>115</v>
      </c>
      <c r="C88" s="2" t="s">
        <v>0</v>
      </c>
      <c r="D88" s="8"/>
      <c r="E88" s="8"/>
    </row>
    <row r="89" spans="1:5" ht="15" customHeight="1" x14ac:dyDescent="0.25">
      <c r="A89" s="11"/>
      <c r="B89" s="2" t="s">
        <v>116</v>
      </c>
      <c r="C89" s="2" t="s">
        <v>0</v>
      </c>
      <c r="D89" s="8"/>
      <c r="E89" s="8"/>
    </row>
    <row r="90" spans="1:5" ht="15" customHeight="1" x14ac:dyDescent="0.25">
      <c r="A90" s="11"/>
      <c r="B90" s="2" t="s">
        <v>117</v>
      </c>
      <c r="C90" s="2" t="s">
        <v>0</v>
      </c>
      <c r="D90" s="8"/>
      <c r="E90" s="8"/>
    </row>
    <row r="91" spans="1:5" ht="15" customHeight="1" x14ac:dyDescent="0.25">
      <c r="A91" s="13" t="s">
        <v>121</v>
      </c>
      <c r="B91" s="2" t="s">
        <v>122</v>
      </c>
      <c r="C91" s="2" t="s">
        <v>0</v>
      </c>
      <c r="D91" s="9">
        <f>IF(AND(C91=List2!$A$1,C92=List2!$A$1,C93=List2!$A$1,C94=List2!$A$1,C95=List2!$A$1,C96=List2!$A$1,C97=List2!$A$1,C98=List2!$A$1)=FALSE,0,E91)</f>
        <v>1</v>
      </c>
      <c r="E91" s="9">
        <v>1</v>
      </c>
    </row>
    <row r="92" spans="1:5" ht="15" customHeight="1" x14ac:dyDescent="0.25">
      <c r="A92" s="14"/>
      <c r="B92" s="2" t="s">
        <v>31</v>
      </c>
      <c r="C92" s="2" t="s">
        <v>0</v>
      </c>
      <c r="D92" s="10"/>
      <c r="E92" s="10"/>
    </row>
    <row r="93" spans="1:5" ht="15" customHeight="1" x14ac:dyDescent="0.25">
      <c r="A93" s="14"/>
      <c r="B93" s="2" t="s">
        <v>123</v>
      </c>
      <c r="C93" s="2" t="s">
        <v>0</v>
      </c>
      <c r="D93" s="10"/>
      <c r="E93" s="10"/>
    </row>
    <row r="94" spans="1:5" ht="15" customHeight="1" x14ac:dyDescent="0.25">
      <c r="A94" s="14"/>
      <c r="B94" s="2" t="s">
        <v>118</v>
      </c>
      <c r="C94" s="2" t="s">
        <v>0</v>
      </c>
      <c r="D94" s="10"/>
      <c r="E94" s="10"/>
    </row>
    <row r="95" spans="1:5" ht="15" customHeight="1" x14ac:dyDescent="0.25">
      <c r="A95" s="14"/>
      <c r="B95" s="2" t="s">
        <v>119</v>
      </c>
      <c r="C95" s="2" t="s">
        <v>0</v>
      </c>
      <c r="D95" s="10"/>
      <c r="E95" s="10"/>
    </row>
    <row r="96" spans="1:5" ht="15" customHeight="1" x14ac:dyDescent="0.25">
      <c r="A96" s="14"/>
      <c r="B96" s="2" t="s">
        <v>120</v>
      </c>
      <c r="C96" s="2" t="s">
        <v>0</v>
      </c>
      <c r="D96" s="10"/>
      <c r="E96" s="10"/>
    </row>
    <row r="97" spans="1:5" ht="15" customHeight="1" x14ac:dyDescent="0.25">
      <c r="A97" s="14"/>
      <c r="B97" s="2" t="s">
        <v>124</v>
      </c>
      <c r="C97" s="2" t="s">
        <v>0</v>
      </c>
      <c r="D97" s="10"/>
      <c r="E97" s="10"/>
    </row>
    <row r="98" spans="1:5" ht="15" customHeight="1" x14ac:dyDescent="0.25">
      <c r="A98" s="14"/>
      <c r="B98" s="2" t="s">
        <v>125</v>
      </c>
      <c r="C98" s="2" t="s">
        <v>0</v>
      </c>
      <c r="D98" s="12"/>
      <c r="E98" s="12"/>
    </row>
    <row r="99" spans="1:5" ht="15" customHeight="1" x14ac:dyDescent="0.25">
      <c r="A99" s="11" t="s">
        <v>10</v>
      </c>
      <c r="B99" s="2" t="s">
        <v>126</v>
      </c>
      <c r="C99" s="2" t="s">
        <v>0</v>
      </c>
      <c r="D99" s="8">
        <f>IF(AND(C99=List2!$A$1,C100=List2!$A$1,C101=List2!$A$1,C102=List2!$A$1,C103=List2!$A$1,C104=List2!$A$1,C105=List2!$A$1,C106=List2!$A$1,C107=List2!$A$1,C108=List2!$A$1,C109=List2!$A$1,C110=List2!$A$1,C111=List2!$A$1)=FALSE,0,E99)</f>
        <v>1</v>
      </c>
      <c r="E99" s="8">
        <v>1</v>
      </c>
    </row>
    <row r="100" spans="1:5" ht="15" customHeight="1" x14ac:dyDescent="0.25">
      <c r="A100" s="11"/>
      <c r="B100" s="2" t="s">
        <v>41</v>
      </c>
      <c r="C100" s="2" t="s">
        <v>0</v>
      </c>
      <c r="D100" s="8"/>
      <c r="E100" s="8"/>
    </row>
    <row r="101" spans="1:5" x14ac:dyDescent="0.25">
      <c r="A101" s="11"/>
      <c r="B101" s="2" t="s">
        <v>9</v>
      </c>
      <c r="C101" s="2" t="s">
        <v>0</v>
      </c>
      <c r="D101" s="8"/>
      <c r="E101" s="8"/>
    </row>
    <row r="102" spans="1:5" x14ac:dyDescent="0.25">
      <c r="A102" s="11"/>
      <c r="B102" s="2" t="s">
        <v>127</v>
      </c>
      <c r="C102" s="2" t="s">
        <v>0</v>
      </c>
      <c r="D102" s="8"/>
      <c r="E102" s="8"/>
    </row>
    <row r="103" spans="1:5" x14ac:dyDescent="0.25">
      <c r="A103" s="11"/>
      <c r="B103" s="2" t="s">
        <v>128</v>
      </c>
      <c r="C103" s="2" t="s">
        <v>0</v>
      </c>
      <c r="D103" s="8"/>
      <c r="E103" s="8"/>
    </row>
    <row r="104" spans="1:5" x14ac:dyDescent="0.25">
      <c r="A104" s="11"/>
      <c r="B104" s="2" t="s">
        <v>129</v>
      </c>
      <c r="C104" s="2" t="s">
        <v>0</v>
      </c>
      <c r="D104" s="8"/>
      <c r="E104" s="8"/>
    </row>
    <row r="105" spans="1:5" x14ac:dyDescent="0.25">
      <c r="A105" s="11"/>
      <c r="B105" s="2" t="s">
        <v>130</v>
      </c>
      <c r="C105" s="2" t="s">
        <v>0</v>
      </c>
      <c r="D105" s="8"/>
      <c r="E105" s="8"/>
    </row>
    <row r="106" spans="1:5" x14ac:dyDescent="0.25">
      <c r="A106" s="11"/>
      <c r="B106" s="2" t="s">
        <v>131</v>
      </c>
      <c r="C106" s="2" t="s">
        <v>0</v>
      </c>
      <c r="D106" s="8"/>
      <c r="E106" s="8"/>
    </row>
    <row r="107" spans="1:5" x14ac:dyDescent="0.25">
      <c r="A107" s="11"/>
      <c r="B107" s="2" t="s">
        <v>132</v>
      </c>
      <c r="C107" s="2" t="s">
        <v>0</v>
      </c>
      <c r="D107" s="8"/>
      <c r="E107" s="8"/>
    </row>
    <row r="108" spans="1:5" x14ac:dyDescent="0.25">
      <c r="A108" s="11"/>
      <c r="B108" s="2" t="s">
        <v>133</v>
      </c>
      <c r="C108" s="2" t="s">
        <v>0</v>
      </c>
      <c r="D108" s="8"/>
      <c r="E108" s="8"/>
    </row>
    <row r="109" spans="1:5" x14ac:dyDescent="0.25">
      <c r="A109" s="11"/>
      <c r="B109" s="2" t="s">
        <v>134</v>
      </c>
      <c r="C109" s="2" t="s">
        <v>0</v>
      </c>
      <c r="D109" s="8"/>
      <c r="E109" s="8"/>
    </row>
    <row r="110" spans="1:5" x14ac:dyDescent="0.25">
      <c r="A110" s="11"/>
      <c r="B110" s="2" t="s">
        <v>135</v>
      </c>
      <c r="C110" s="2" t="s">
        <v>0</v>
      </c>
      <c r="D110" s="8"/>
      <c r="E110" s="8"/>
    </row>
    <row r="111" spans="1:5" x14ac:dyDescent="0.25">
      <c r="A111" s="11"/>
      <c r="B111" s="2" t="s">
        <v>27</v>
      </c>
      <c r="C111" s="2" t="s">
        <v>0</v>
      </c>
      <c r="D111" s="8"/>
      <c r="E111" s="8"/>
    </row>
    <row r="112" spans="1:5" x14ac:dyDescent="0.25">
      <c r="A112" s="11" t="s">
        <v>136</v>
      </c>
      <c r="B112" s="2" t="s">
        <v>137</v>
      </c>
      <c r="C112" s="2" t="s">
        <v>0</v>
      </c>
      <c r="D112" s="8">
        <f>IF(AND(C112=List2!$A$1,C113=List2!$A$1,C114=List2!$A$1,C115=List2!$A$1,C116=List2!$A$1)=FALSE,0,E112)</f>
        <v>1</v>
      </c>
      <c r="E112" s="8">
        <v>1</v>
      </c>
    </row>
    <row r="113" spans="1:5" x14ac:dyDescent="0.25">
      <c r="A113" s="11"/>
      <c r="B113" s="2" t="s">
        <v>138</v>
      </c>
      <c r="C113" s="2" t="s">
        <v>0</v>
      </c>
      <c r="D113" s="8"/>
      <c r="E113" s="8"/>
    </row>
    <row r="114" spans="1:5" x14ac:dyDescent="0.25">
      <c r="A114" s="11"/>
      <c r="B114" s="2" t="s">
        <v>139</v>
      </c>
      <c r="C114" s="2" t="s">
        <v>0</v>
      </c>
      <c r="D114" s="8"/>
      <c r="E114" s="8"/>
    </row>
    <row r="115" spans="1:5" x14ac:dyDescent="0.25">
      <c r="A115" s="11"/>
      <c r="B115" s="2" t="s">
        <v>140</v>
      </c>
      <c r="C115" s="2" t="s">
        <v>0</v>
      </c>
      <c r="D115" s="8"/>
      <c r="E115" s="8"/>
    </row>
    <row r="116" spans="1:5" x14ac:dyDescent="0.25">
      <c r="A116" s="11"/>
      <c r="B116" s="2" t="s">
        <v>141</v>
      </c>
      <c r="C116" s="2" t="s">
        <v>0</v>
      </c>
      <c r="D116" s="8"/>
      <c r="E116" s="8"/>
    </row>
    <row r="117" spans="1:5" x14ac:dyDescent="0.25">
      <c r="A117" s="11" t="s">
        <v>11</v>
      </c>
      <c r="B117" s="2" t="s">
        <v>146</v>
      </c>
      <c r="C117" s="2" t="s">
        <v>0</v>
      </c>
      <c r="D117" s="8">
        <f>IF(AND(C117=List2!$A$1,C118=List2!$A$1,C119=List2!$A$1,C120=List2!$A$1,C121=List2!$A$1)=FALSE,0,E117)</f>
        <v>1</v>
      </c>
      <c r="E117" s="8">
        <v>1</v>
      </c>
    </row>
    <row r="118" spans="1:5" x14ac:dyDescent="0.25">
      <c r="A118" s="11"/>
      <c r="B118" s="2" t="s">
        <v>147</v>
      </c>
      <c r="C118" s="2" t="s">
        <v>0</v>
      </c>
      <c r="D118" s="8"/>
      <c r="E118" s="8"/>
    </row>
    <row r="119" spans="1:5" x14ac:dyDescent="0.25">
      <c r="A119" s="11"/>
      <c r="B119" s="2" t="s">
        <v>148</v>
      </c>
      <c r="C119" s="2" t="s">
        <v>0</v>
      </c>
      <c r="D119" s="8"/>
      <c r="E119" s="8"/>
    </row>
    <row r="120" spans="1:5" x14ac:dyDescent="0.25">
      <c r="A120" s="11"/>
      <c r="B120" s="2" t="s">
        <v>149</v>
      </c>
      <c r="C120" s="2" t="s">
        <v>0</v>
      </c>
      <c r="D120" s="8"/>
      <c r="E120" s="8"/>
    </row>
    <row r="121" spans="1:5" x14ac:dyDescent="0.25">
      <c r="A121" s="11"/>
      <c r="B121" s="2" t="s">
        <v>150</v>
      </c>
      <c r="C121" s="2" t="s">
        <v>0</v>
      </c>
      <c r="D121" s="8"/>
      <c r="E121" s="8"/>
    </row>
    <row r="122" spans="1:5" x14ac:dyDescent="0.25">
      <c r="A122" s="11" t="s">
        <v>12</v>
      </c>
      <c r="B122" s="2" t="s">
        <v>142</v>
      </c>
      <c r="C122" s="2" t="s">
        <v>0</v>
      </c>
      <c r="D122" s="8">
        <f>IF(AND(C122=List2!$A$1,C123=List2!$A$1,C124=List2!$A$1,C125=List2!$A$1)=FALSE,0,E122)</f>
        <v>1</v>
      </c>
      <c r="E122" s="8">
        <v>1</v>
      </c>
    </row>
    <row r="123" spans="1:5" x14ac:dyDescent="0.25">
      <c r="A123" s="11"/>
      <c r="B123" s="2" t="s">
        <v>34</v>
      </c>
      <c r="C123" s="2" t="s">
        <v>0</v>
      </c>
      <c r="D123" s="8"/>
      <c r="E123" s="8"/>
    </row>
    <row r="124" spans="1:5" x14ac:dyDescent="0.25">
      <c r="A124" s="11"/>
      <c r="B124" s="2" t="s">
        <v>13</v>
      </c>
      <c r="C124" s="2" t="s">
        <v>0</v>
      </c>
      <c r="D124" s="8"/>
      <c r="E124" s="8"/>
    </row>
    <row r="125" spans="1:5" x14ac:dyDescent="0.25">
      <c r="A125" s="11"/>
      <c r="B125" s="2" t="s">
        <v>14</v>
      </c>
      <c r="C125" s="2" t="s">
        <v>0</v>
      </c>
      <c r="D125" s="8"/>
      <c r="E125" s="8"/>
    </row>
    <row r="126" spans="1:5" x14ac:dyDescent="0.25">
      <c r="A126" s="11" t="s">
        <v>15</v>
      </c>
      <c r="B126" s="2" t="s">
        <v>33</v>
      </c>
      <c r="C126" s="2" t="s">
        <v>0</v>
      </c>
      <c r="D126" s="8">
        <f>IF(AND(C126=List2!$A$1,C127=List2!$A$1)=FALSE,0,E126)</f>
        <v>1</v>
      </c>
      <c r="E126" s="8">
        <v>1</v>
      </c>
    </row>
    <row r="127" spans="1:5" x14ac:dyDescent="0.25">
      <c r="A127" s="11"/>
      <c r="B127" s="2" t="s">
        <v>39</v>
      </c>
      <c r="C127" s="2" t="s">
        <v>0</v>
      </c>
      <c r="D127" s="8"/>
      <c r="E127" s="8"/>
    </row>
    <row r="128" spans="1:5" x14ac:dyDescent="0.25">
      <c r="A128" s="11" t="s">
        <v>16</v>
      </c>
      <c r="B128" s="2" t="s">
        <v>19</v>
      </c>
      <c r="C128" s="2" t="s">
        <v>0</v>
      </c>
      <c r="D128" s="9">
        <f>IF(AND(C128=List2!$A$1,C129=List2!$A$1,C130=List2!$A$1,C131=List2!$A$1,C132=List2!$A$1,C133=List2!$A$1)=FALSE,0,E128)</f>
        <v>1</v>
      </c>
      <c r="E128" s="9">
        <v>1</v>
      </c>
    </row>
    <row r="129" spans="1:5" x14ac:dyDescent="0.25">
      <c r="A129" s="11"/>
      <c r="B129" s="2" t="s">
        <v>18</v>
      </c>
      <c r="C129" s="2" t="s">
        <v>0</v>
      </c>
      <c r="D129" s="10"/>
      <c r="E129" s="10"/>
    </row>
    <row r="130" spans="1:5" x14ac:dyDescent="0.25">
      <c r="A130" s="11"/>
      <c r="B130" s="2" t="s">
        <v>17</v>
      </c>
      <c r="C130" s="2" t="s">
        <v>0</v>
      </c>
      <c r="D130" s="10"/>
      <c r="E130" s="10"/>
    </row>
    <row r="131" spans="1:5" x14ac:dyDescent="0.25">
      <c r="A131" s="11"/>
      <c r="B131" s="2" t="s">
        <v>30</v>
      </c>
      <c r="C131" s="2" t="s">
        <v>0</v>
      </c>
      <c r="D131" s="10"/>
      <c r="E131" s="10"/>
    </row>
    <row r="132" spans="1:5" x14ac:dyDescent="0.25">
      <c r="A132" s="11"/>
      <c r="B132" s="2" t="s">
        <v>20</v>
      </c>
      <c r="C132" s="2" t="s">
        <v>0</v>
      </c>
      <c r="D132" s="10"/>
      <c r="E132" s="10"/>
    </row>
    <row r="133" spans="1:5" x14ac:dyDescent="0.25">
      <c r="A133" s="11"/>
      <c r="B133" s="2" t="s">
        <v>36</v>
      </c>
      <c r="C133" s="2" t="s">
        <v>0</v>
      </c>
      <c r="D133" s="12"/>
      <c r="E133" s="12"/>
    </row>
    <row r="134" spans="1:5" x14ac:dyDescent="0.25">
      <c r="A134" s="11" t="s">
        <v>22</v>
      </c>
      <c r="B134" s="2" t="s">
        <v>26</v>
      </c>
      <c r="C134" s="2" t="s">
        <v>0</v>
      </c>
      <c r="D134" s="9">
        <f>IF(AND(C134=List2!$A$1,C135=List2!$A$1,C136=List2!$A$1,C137=List2!$A$1,C138=List2!$A$1,C139=List2!$A$1,C140=List2!$A$1)=FALSE,0,E134)</f>
        <v>1</v>
      </c>
      <c r="E134" s="9">
        <v>1</v>
      </c>
    </row>
    <row r="135" spans="1:5" x14ac:dyDescent="0.25">
      <c r="A135" s="11"/>
      <c r="B135" s="2" t="s">
        <v>28</v>
      </c>
      <c r="C135" s="2" t="s">
        <v>0</v>
      </c>
      <c r="D135" s="10"/>
      <c r="E135" s="10"/>
    </row>
    <row r="136" spans="1:5" x14ac:dyDescent="0.25">
      <c r="A136" s="11"/>
      <c r="B136" s="2" t="s">
        <v>45</v>
      </c>
      <c r="C136" s="2" t="s">
        <v>0</v>
      </c>
      <c r="D136" s="10"/>
      <c r="E136" s="10"/>
    </row>
    <row r="137" spans="1:5" x14ac:dyDescent="0.25">
      <c r="A137" s="11"/>
      <c r="B137" s="2" t="s">
        <v>46</v>
      </c>
      <c r="C137" s="2" t="s">
        <v>0</v>
      </c>
      <c r="D137" s="10"/>
      <c r="E137" s="10"/>
    </row>
    <row r="138" spans="1:5" x14ac:dyDescent="0.25">
      <c r="A138" s="11"/>
      <c r="B138" s="2" t="s">
        <v>38</v>
      </c>
      <c r="C138" s="2" t="s">
        <v>0</v>
      </c>
      <c r="D138" s="10"/>
      <c r="E138" s="10"/>
    </row>
    <row r="139" spans="1:5" x14ac:dyDescent="0.25">
      <c r="A139" s="11"/>
      <c r="B139" s="2" t="s">
        <v>21</v>
      </c>
      <c r="C139" s="2" t="s">
        <v>0</v>
      </c>
      <c r="D139" s="10"/>
      <c r="E139" s="10"/>
    </row>
    <row r="140" spans="1:5" x14ac:dyDescent="0.25">
      <c r="A140" s="11"/>
      <c r="B140" s="2" t="s">
        <v>32</v>
      </c>
      <c r="C140" s="2" t="s">
        <v>0</v>
      </c>
      <c r="D140" s="12"/>
      <c r="E140" s="12"/>
    </row>
    <row r="141" spans="1:5" x14ac:dyDescent="0.25">
      <c r="A141" s="16" t="s">
        <v>23</v>
      </c>
      <c r="B141" s="2" t="s">
        <v>42</v>
      </c>
      <c r="C141" s="2" t="s">
        <v>0</v>
      </c>
      <c r="D141" s="9">
        <f>IF(AND(C141=List2!$A$1,C142=List2!$A$1,C143=List2!$A$1)=FALSE,0,E141)</f>
        <v>1</v>
      </c>
      <c r="E141" s="9">
        <v>1</v>
      </c>
    </row>
    <row r="142" spans="1:5" x14ac:dyDescent="0.25">
      <c r="A142" s="16"/>
      <c r="B142" s="5" t="s">
        <v>40</v>
      </c>
      <c r="C142" s="2" t="s">
        <v>0</v>
      </c>
      <c r="D142" s="10"/>
      <c r="E142" s="10"/>
    </row>
    <row r="143" spans="1:5" x14ac:dyDescent="0.25">
      <c r="A143" s="16"/>
      <c r="B143" s="5" t="s">
        <v>47</v>
      </c>
      <c r="C143" s="2" t="s">
        <v>0</v>
      </c>
      <c r="D143" s="12"/>
      <c r="E143" s="12"/>
    </row>
    <row r="144" spans="1:5" x14ac:dyDescent="0.25">
      <c r="A144" s="1" t="s">
        <v>24</v>
      </c>
      <c r="B144" s="4" t="str">
        <f>"Je požadováno minimálně "&amp;List2!C2&amp;" bodů. Stačí vypracování domácího úkolu na zápočet?"</f>
        <v>Je požadováno minimálně 10 bodů. Stačí vypracování domácího úkolu na zápočet?</v>
      </c>
      <c r="C144" s="1" t="str">
        <f>IF(D144&lt;List2!C2,List2!A2,List2!A1)</f>
        <v>ano</v>
      </c>
      <c r="D144" s="1">
        <f>SUM(D2:D143)</f>
        <v>20</v>
      </c>
      <c r="E144" s="1">
        <f>SUM(E2:E143)</f>
        <v>20</v>
      </c>
    </row>
  </sheetData>
  <mergeCells count="63">
    <mergeCell ref="E91:E98"/>
    <mergeCell ref="A2:A9"/>
    <mergeCell ref="D2:D9"/>
    <mergeCell ref="E2:E9"/>
    <mergeCell ref="D134:D140"/>
    <mergeCell ref="E134:E140"/>
    <mergeCell ref="D117:D121"/>
    <mergeCell ref="E117:E121"/>
    <mergeCell ref="A122:A125"/>
    <mergeCell ref="D122:D125"/>
    <mergeCell ref="D27:D30"/>
    <mergeCell ref="E27:E30"/>
    <mergeCell ref="A14:A21"/>
    <mergeCell ref="A68:A70"/>
    <mergeCell ref="D68:D70"/>
    <mergeCell ref="E68:E70"/>
    <mergeCell ref="A99:A111"/>
    <mergeCell ref="D99:D111"/>
    <mergeCell ref="A54:A61"/>
    <mergeCell ref="D71:D73"/>
    <mergeCell ref="D74:D76"/>
    <mergeCell ref="A74:A90"/>
    <mergeCell ref="D77:D90"/>
    <mergeCell ref="A91:A98"/>
    <mergeCell ref="D91:D98"/>
    <mergeCell ref="A62:A67"/>
    <mergeCell ref="E99:E111"/>
    <mergeCell ref="A112:A116"/>
    <mergeCell ref="A134:A140"/>
    <mergeCell ref="A128:A133"/>
    <mergeCell ref="A141:A143"/>
    <mergeCell ref="D128:D133"/>
    <mergeCell ref="E128:E133"/>
    <mergeCell ref="D112:D116"/>
    <mergeCell ref="E112:E116"/>
    <mergeCell ref="E122:E125"/>
    <mergeCell ref="D126:D127"/>
    <mergeCell ref="E126:E127"/>
    <mergeCell ref="A126:A127"/>
    <mergeCell ref="A117:A121"/>
    <mergeCell ref="D141:D143"/>
    <mergeCell ref="E141:E143"/>
    <mergeCell ref="A10:A13"/>
    <mergeCell ref="D10:D13"/>
    <mergeCell ref="E10:E13"/>
    <mergeCell ref="A37:A41"/>
    <mergeCell ref="A31:A36"/>
    <mergeCell ref="A22:A26"/>
    <mergeCell ref="A27:A30"/>
    <mergeCell ref="E14:E26"/>
    <mergeCell ref="D14:D26"/>
    <mergeCell ref="D31:D41"/>
    <mergeCell ref="E31:E41"/>
    <mergeCell ref="D42:D53"/>
    <mergeCell ref="E42:E53"/>
    <mergeCell ref="A42:A46"/>
    <mergeCell ref="A47:A53"/>
    <mergeCell ref="E71:E73"/>
    <mergeCell ref="E74:E76"/>
    <mergeCell ref="E77:E90"/>
    <mergeCell ref="D54:D67"/>
    <mergeCell ref="E54:E67"/>
    <mergeCell ref="A71:A73"/>
  </mergeCells>
  <dataValidations count="1">
    <dataValidation type="list" allowBlank="1" showInputMessage="1" showErrorMessage="1" sqref="C2:C143">
      <formula1>"ano,ne,-"</formula1>
    </dataValidation>
  </dataValidations>
  <pageMargins left="0.7" right="0.7" top="0.75" bottom="0.75" header="0.3" footer="0.3"/>
  <pageSetup paperSize="9" scale="35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E2B7BE4-A345-47F9-AC1D-35EE30B6C606}">
            <xm:f>C2=List2!$A$2</xm:f>
            <x14:dxf>
              <font>
                <color rgb="FFFF0000"/>
              </font>
            </x14:dxf>
          </x14:cfRule>
          <xm:sqref>C2:C144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List2!$A$1:$A$3</xm:f>
          </x14:formula1>
          <xm:sqref>C9:C143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3"/>
  <sheetViews>
    <sheetView workbookViewId="0"/>
  </sheetViews>
  <sheetFormatPr defaultRowHeight="15" x14ac:dyDescent="0.25"/>
  <sheetData>
    <row r="1" spans="1:3" x14ac:dyDescent="0.25">
      <c r="A1" t="s">
        <v>0</v>
      </c>
      <c r="C1" t="s">
        <v>25</v>
      </c>
    </row>
    <row r="2" spans="1:3" x14ac:dyDescent="0.25">
      <c r="A2" t="s">
        <v>1</v>
      </c>
      <c r="C2">
        <v>10</v>
      </c>
    </row>
    <row r="3" spans="1:3" x14ac:dyDescent="0.25">
      <c r="A3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2024-05-02T07:49:35Z</dcterms:modified>
</cp:coreProperties>
</file>